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285" windowWidth="12360" windowHeight="6720" activeTab="0"/>
  </bookViews>
  <sheets>
    <sheet name="收結案件統計" sheetId="1" r:id="rId1"/>
    <sheet name="病理切片及檢驗" sheetId="2" r:id="rId2"/>
    <sheet name="案件來源" sheetId="3" r:id="rId3"/>
    <sheet name="辦結經過時間" sheetId="4" r:id="rId4"/>
  </sheets>
  <definedNames>
    <definedName name="_xlnm.Print_Area" localSheetId="0">'收結案件統計'!$A$3:$P$33</definedName>
  </definedNames>
  <calcPr fullCalcOnLoad="1"/>
</workbook>
</file>

<file path=xl/sharedStrings.xml><?xml version="1.0" encoding="utf-8"?>
<sst xmlns="http://schemas.openxmlformats.org/spreadsheetml/2006/main" count="60" uniqueCount="52">
  <si>
    <t>合計</t>
  </si>
  <si>
    <r>
      <t>92</t>
    </r>
    <r>
      <rPr>
        <sz val="10"/>
        <rFont val="標楷體"/>
        <family val="4"/>
      </rPr>
      <t>年</t>
    </r>
  </si>
  <si>
    <r>
      <t>93</t>
    </r>
    <r>
      <rPr>
        <sz val="10"/>
        <rFont val="標楷體"/>
        <family val="4"/>
      </rPr>
      <t>年</t>
    </r>
  </si>
  <si>
    <r>
      <t>94</t>
    </r>
    <r>
      <rPr>
        <sz val="10"/>
        <rFont val="標楷體"/>
        <family val="4"/>
      </rPr>
      <t>年</t>
    </r>
  </si>
  <si>
    <t>解剖及死因鑑定</t>
  </si>
  <si>
    <t>複驗</t>
  </si>
  <si>
    <t>僅死因鑑定</t>
  </si>
  <si>
    <t>再函詢</t>
  </si>
  <si>
    <r>
      <t>較上年同
期增減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﹪</t>
    </r>
  </si>
  <si>
    <r>
      <t xml:space="preserve">         </t>
    </r>
    <r>
      <rPr>
        <sz val="10"/>
        <rFont val="標楷體"/>
        <family val="4"/>
      </rPr>
      <t xml:space="preserve">鑑定
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類別
年月別</t>
    </r>
  </si>
  <si>
    <r>
      <t>新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</si>
  <si>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終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結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</si>
  <si>
    <r>
      <t>單位：件；</t>
    </r>
    <r>
      <rPr>
        <sz val="10"/>
        <rFont val="Times New Roman"/>
        <family val="1"/>
      </rPr>
      <t>%</t>
    </r>
  </si>
  <si>
    <t>自行製作病理切片</t>
  </si>
  <si>
    <t>文書
鑑定</t>
  </si>
  <si>
    <t>證物
鑑定</t>
  </si>
  <si>
    <r>
      <t>95</t>
    </r>
    <r>
      <rPr>
        <sz val="10"/>
        <rFont val="標楷體"/>
        <family val="4"/>
      </rPr>
      <t>年</t>
    </r>
  </si>
  <si>
    <t>較上年增減率</t>
  </si>
  <si>
    <r>
      <t>病理切片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片</t>
    </r>
    <r>
      <rPr>
        <sz val="10"/>
        <rFont val="Times New Roman"/>
        <family val="1"/>
      </rPr>
      <t xml:space="preserve">)      </t>
    </r>
    <r>
      <rPr>
        <sz val="10"/>
        <rFont val="細明體"/>
        <family val="3"/>
      </rPr>
      <t>毒物化學檢驗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 xml:space="preserve">)       </t>
    </r>
    <r>
      <rPr>
        <sz val="10"/>
        <rFont val="細明體"/>
        <family val="3"/>
      </rPr>
      <t>血清證物檢驗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次</t>
    </r>
    <r>
      <rPr>
        <sz val="10"/>
        <rFont val="Times New Roman"/>
        <family val="1"/>
      </rPr>
      <t>)</t>
    </r>
  </si>
  <si>
    <t>病理切片及檢驗統計</t>
  </si>
  <si>
    <r>
      <t>單位：件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片</t>
    </r>
    <r>
      <rPr>
        <sz val="11"/>
        <rFont val="Times New Roman"/>
        <family val="1"/>
      </rPr>
      <t>.</t>
    </r>
    <r>
      <rPr>
        <sz val="11"/>
        <rFont val="標楷體"/>
        <family val="4"/>
      </rPr>
      <t>次</t>
    </r>
  </si>
  <si>
    <r>
      <t xml:space="preserve">                </t>
    </r>
    <r>
      <rPr>
        <sz val="11"/>
        <rFont val="標楷體"/>
        <family val="4"/>
      </rPr>
      <t xml:space="preserve">檢驗類別
</t>
    </r>
    <r>
      <rPr>
        <sz val="11"/>
        <rFont val="Times New Roman"/>
        <family val="1"/>
      </rPr>
      <t xml:space="preserve"> 
 </t>
    </r>
    <r>
      <rPr>
        <sz val="11"/>
        <rFont val="標楷體"/>
        <family val="4"/>
      </rPr>
      <t>年月別</t>
    </r>
  </si>
  <si>
    <t>毒物化學檢驗數</t>
  </si>
  <si>
    <t>血清證物檢驗數</t>
  </si>
  <si>
    <t>案件數</t>
  </si>
  <si>
    <t>切片數</t>
  </si>
  <si>
    <r>
      <t>93</t>
    </r>
    <r>
      <rPr>
        <sz val="11"/>
        <rFont val="標楷體"/>
        <family val="4"/>
      </rPr>
      <t>年</t>
    </r>
  </si>
  <si>
    <r>
      <t>94</t>
    </r>
    <r>
      <rPr>
        <sz val="11"/>
        <rFont val="標楷體"/>
        <family val="4"/>
      </rPr>
      <t>年</t>
    </r>
  </si>
  <si>
    <r>
      <t>95</t>
    </r>
    <r>
      <rPr>
        <sz val="11"/>
        <rFont val="標楷體"/>
        <family val="4"/>
      </rPr>
      <t>年</t>
    </r>
  </si>
  <si>
    <t>增減率</t>
  </si>
  <si>
    <t>單位：件</t>
  </si>
  <si>
    <r>
      <t xml:space="preserve">               </t>
    </r>
    <r>
      <rPr>
        <sz val="11"/>
        <color indexed="8"/>
        <rFont val="標楷體"/>
        <family val="4"/>
      </rPr>
      <t xml:space="preserve">案件來源
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標楷體"/>
        <family val="4"/>
      </rPr>
      <t>年月別</t>
    </r>
    <r>
      <rPr>
        <sz val="11"/>
        <color indexed="8"/>
        <rFont val="Times New Roman"/>
        <family val="1"/>
      </rPr>
      <t xml:space="preserve">                  </t>
    </r>
  </si>
  <si>
    <t>檢察署</t>
  </si>
  <si>
    <t>法院</t>
  </si>
  <si>
    <t>軍事機關</t>
  </si>
  <si>
    <t>其他</t>
  </si>
  <si>
    <r>
      <t>93</t>
    </r>
    <r>
      <rPr>
        <sz val="11"/>
        <color indexed="8"/>
        <rFont val="標楷體"/>
        <family val="4"/>
      </rPr>
      <t>年</t>
    </r>
  </si>
  <si>
    <r>
      <t>94</t>
    </r>
    <r>
      <rPr>
        <sz val="11"/>
        <color indexed="8"/>
        <rFont val="標楷體"/>
        <family val="4"/>
      </rPr>
      <t>年</t>
    </r>
  </si>
  <si>
    <r>
      <t>95</t>
    </r>
    <r>
      <rPr>
        <sz val="11"/>
        <color indexed="8"/>
        <rFont val="標楷體"/>
        <family val="4"/>
      </rPr>
      <t>年</t>
    </r>
  </si>
  <si>
    <t>法醫病理鑑定案件來源分析</t>
  </si>
  <si>
    <r>
      <t>法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醫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病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理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鑑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結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統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計</t>
    </r>
  </si>
  <si>
    <r>
      <t>96</t>
    </r>
    <r>
      <rPr>
        <sz val="10"/>
        <rFont val="細明體"/>
        <family val="3"/>
      </rPr>
      <t>年</t>
    </r>
  </si>
  <si>
    <r>
      <t>96</t>
    </r>
    <r>
      <rPr>
        <sz val="11"/>
        <rFont val="細明體"/>
        <family val="3"/>
      </rPr>
      <t>年</t>
    </r>
  </si>
  <si>
    <r>
      <t>96</t>
    </r>
    <r>
      <rPr>
        <sz val="11"/>
        <color indexed="8"/>
        <rFont val="標楷體"/>
        <family val="4"/>
      </rPr>
      <t>年</t>
    </r>
  </si>
  <si>
    <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</t>
    </r>
  </si>
  <si>
    <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1-6</t>
    </r>
    <r>
      <rPr>
        <sz val="10"/>
        <rFont val="標楷體"/>
        <family val="4"/>
      </rPr>
      <t>月</t>
    </r>
  </si>
  <si>
    <r>
      <t>96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</si>
  <si>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97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1-6</t>
    </r>
    <r>
      <rPr>
        <sz val="11"/>
        <rFont val="標楷體"/>
        <family val="4"/>
      </rPr>
      <t>月</t>
    </r>
  </si>
  <si>
    <r>
      <t>96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1-6</t>
    </r>
    <r>
      <rPr>
        <sz val="11"/>
        <color indexed="8"/>
        <rFont val="標楷體"/>
        <family val="4"/>
      </rPr>
      <t>月</t>
    </r>
  </si>
  <si>
    <r>
      <t>97</t>
    </r>
    <r>
      <rPr>
        <sz val="11"/>
        <color indexed="8"/>
        <rFont val="標楷體"/>
        <family val="4"/>
      </rPr>
      <t>年</t>
    </r>
    <r>
      <rPr>
        <sz val="11"/>
        <color indexed="8"/>
        <rFont val="Times New Roman"/>
        <family val="1"/>
      </rPr>
      <t>1-6</t>
    </r>
    <r>
      <rPr>
        <sz val="11"/>
        <color indexed="8"/>
        <rFont val="細明體"/>
        <family val="3"/>
      </rPr>
      <t>月</t>
    </r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</si>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</sst>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[Red]#,##0"/>
    <numFmt numFmtId="180" formatCode="0.0%"/>
    <numFmt numFmtId="181" formatCode="0;[Red]0"/>
    <numFmt numFmtId="182" formatCode="0.000"/>
    <numFmt numFmtId="183" formatCode="0.0"/>
    <numFmt numFmtId="184" formatCode="0.0_ "/>
  </numFmts>
  <fonts count="34">
    <font>
      <sz val="12"/>
      <name val="新細明體"/>
      <family val="0"/>
    </font>
    <font>
      <sz val="9"/>
      <name val="新細明體"/>
      <family val="1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8"/>
      <name val="標楷體"/>
      <family val="4"/>
    </font>
    <font>
      <sz val="14"/>
      <name val="標楷體"/>
      <family val="4"/>
    </font>
    <font>
      <i/>
      <sz val="10"/>
      <color indexed="8"/>
      <name val="Times New Roman"/>
      <family val="1"/>
    </font>
    <font>
      <sz val="9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0.5"/>
      <name val="標楷體"/>
      <family val="4"/>
    </font>
    <font>
      <sz val="8"/>
      <name val="Times New Roman"/>
      <family val="1"/>
    </font>
    <font>
      <sz val="12"/>
      <name val="標楷體"/>
      <family val="4"/>
    </font>
    <font>
      <sz val="18.5"/>
      <name val="新細明體"/>
      <family val="1"/>
    </font>
    <font>
      <sz val="9"/>
      <name val="Times New Roman"/>
      <family val="1"/>
    </font>
    <font>
      <sz val="9.25"/>
      <name val="Times New Roman"/>
      <family val="1"/>
    </font>
    <font>
      <sz val="9.75"/>
      <name val="標楷體"/>
      <family val="4"/>
    </font>
    <font>
      <sz val="11.75"/>
      <name val="標楷體"/>
      <family val="4"/>
    </font>
    <font>
      <sz val="7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標楷體"/>
      <family val="4"/>
    </font>
    <font>
      <b/>
      <sz val="11"/>
      <color indexed="8"/>
      <name val="標楷體"/>
      <family val="4"/>
    </font>
    <font>
      <b/>
      <i/>
      <sz val="11"/>
      <color indexed="8"/>
      <name val="Times New Roman"/>
      <family val="1"/>
    </font>
    <font>
      <u val="single"/>
      <sz val="14"/>
      <name val="新細明體"/>
      <family val="1"/>
    </font>
    <font>
      <sz val="11"/>
      <name val="細明體"/>
      <family val="3"/>
    </font>
    <font>
      <sz val="11"/>
      <color indexed="8"/>
      <name val="細明體"/>
      <family val="3"/>
    </font>
    <font>
      <sz val="9.75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 wrapText="1"/>
    </xf>
    <xf numFmtId="179" fontId="5" fillId="0" borderId="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80" fontId="5" fillId="0" borderId="0" xfId="17" applyNumberFormat="1" applyFont="1" applyFill="1" applyBorder="1" applyAlignment="1">
      <alignment horizontal="center" vertical="center" wrapText="1"/>
    </xf>
    <xf numFmtId="180" fontId="10" fillId="0" borderId="0" xfId="17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3" fontId="8" fillId="0" borderId="8" xfId="17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79" fontId="23" fillId="0" borderId="0" xfId="0" applyNumberFormat="1" applyFont="1" applyBorder="1" applyAlignment="1">
      <alignment horizontal="right" vertical="center"/>
    </xf>
    <xf numFmtId="179" fontId="23" fillId="0" borderId="6" xfId="0" applyNumberFormat="1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79" fontId="23" fillId="0" borderId="0" xfId="0" applyNumberFormat="1" applyFont="1" applyFill="1" applyBorder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180" fontId="25" fillId="0" borderId="8" xfId="17" applyNumberFormat="1" applyFont="1" applyBorder="1" applyAlignment="1">
      <alignment horizontal="right" vertical="center"/>
    </xf>
    <xf numFmtId="0" fontId="26" fillId="0" borderId="14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11" xfId="0" applyFont="1" applyBorder="1" applyAlignment="1">
      <alignment horizontal="center" vertical="center"/>
    </xf>
    <xf numFmtId="179" fontId="26" fillId="0" borderId="6" xfId="0" applyNumberFormat="1" applyFont="1" applyBorder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179" fontId="26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180" fontId="29" fillId="0" borderId="1" xfId="17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180" fontId="29" fillId="0" borderId="0" xfId="17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183" fontId="8" fillId="0" borderId="0" xfId="17" applyNumberFormat="1" applyFont="1" applyFill="1" applyBorder="1" applyAlignment="1">
      <alignment horizontal="right" vertical="center" wrapText="1"/>
    </xf>
    <xf numFmtId="179" fontId="26" fillId="0" borderId="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right" vertical="center"/>
    </xf>
    <xf numFmtId="179" fontId="23" fillId="0" borderId="1" xfId="0" applyNumberFormat="1" applyFont="1" applyFill="1" applyBorder="1" applyAlignment="1">
      <alignment horizontal="right" vertical="center"/>
    </xf>
    <xf numFmtId="179" fontId="26" fillId="0" borderId="7" xfId="0" applyNumberFormat="1" applyFont="1" applyFill="1" applyBorder="1" applyAlignment="1">
      <alignment horizontal="right" vertical="center"/>
    </xf>
    <xf numFmtId="179" fontId="26" fillId="0" borderId="10" xfId="0" applyNumberFormat="1" applyFont="1" applyFill="1" applyBorder="1" applyAlignment="1">
      <alignment horizontal="right" vertical="center"/>
    </xf>
    <xf numFmtId="179" fontId="26" fillId="0" borderId="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3" fillId="0" borderId="16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180" fontId="21" fillId="0" borderId="6" xfId="17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受理鑑定案件數</a:t>
            </a:r>
          </a:p>
        </c:rich>
      </c:tx>
      <c:layout>
        <c:manualLayout>
          <c:xMode val="factor"/>
          <c:yMode val="factor"/>
          <c:x val="0.06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9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'收結案件統計'!$D$12:$I$12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  <c:axId val="6155113"/>
        <c:axId val="55396018"/>
      </c:barChart>
      <c:catAx>
        <c:axId val="6155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500000"/>
          <a:lstStyle/>
          <a:p>
            <a:pPr>
              <a:defRPr lang="en-US" cap="none" sz="900" b="0" i="0" u="none" baseline="0"/>
            </a:pPr>
          </a:p>
        </c:txPr>
        <c:crossAx val="55396018"/>
        <c:crosses val="autoZero"/>
        <c:auto val="1"/>
        <c:lblOffset val="0"/>
        <c:noMultiLvlLbl val="0"/>
      </c:catAx>
      <c:valAx>
        <c:axId val="55396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551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675"/>
          <c:y val="0.19875"/>
          <c:w val="0.218"/>
          <c:h val="0.129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法醫研究所鑑定結案數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82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'收結案件統計'!$A$12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'收結案件統計'!$K$12:$P$12</c:f>
              <c:numCache/>
            </c:numRef>
          </c:val>
        </c:ser>
        <c:ser>
          <c:idx val="1"/>
          <c:order val="1"/>
          <c:tx>
            <c:strRef>
              <c:f>'收結案件統計'!$A$13</c:f>
              <c:strCache>
                <c:ptCount val="1"/>
                <c:pt idx="0">
                  <c:v>97年1-6月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'收結案件統計'!$K$6:$P$6</c:f>
              <c:strCache/>
            </c:strRef>
          </c:cat>
          <c:val>
            <c:numRef>
              <c:f>'收結案件統計'!$K$13:$P$13</c:f>
              <c:numCache/>
            </c:numRef>
          </c:val>
        </c:ser>
        <c:axId val="28802115"/>
        <c:axId val="57892444"/>
      </c:barChart>
      <c:catAx>
        <c:axId val="28802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892444"/>
        <c:crosses val="autoZero"/>
        <c:auto val="1"/>
        <c:lblOffset val="100"/>
        <c:noMultiLvlLbl val="0"/>
      </c:catAx>
      <c:valAx>
        <c:axId val="5789244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件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80211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23425"/>
          <c:w val="0.181"/>
          <c:h val="0.16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切片及檢驗數統計</a:t>
            </a:r>
          </a:p>
        </c:rich>
      </c:tx>
      <c:layout>
        <c:manualLayout>
          <c:xMode val="factor"/>
          <c:yMode val="factor"/>
          <c:x val="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955"/>
          <c:w val="1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'病理切片及檢驗'!$A$9</c:f>
              <c:strCache>
                <c:ptCount val="1"/>
                <c:pt idx="0">
                  <c:v>96年1-6月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'病理切片及檢驗'!$C$9:$E$9</c:f>
              <c:numCache>
                <c:ptCount val="3"/>
                <c:pt idx="0">
                  <c:v>2935</c:v>
                </c:pt>
                <c:pt idx="1">
                  <c:v>16605</c:v>
                </c:pt>
                <c:pt idx="2">
                  <c:v>1522</c:v>
                </c:pt>
              </c:numCache>
            </c:numRef>
          </c:val>
        </c:ser>
        <c:ser>
          <c:idx val="1"/>
          <c:order val="1"/>
          <c:tx>
            <c:strRef>
              <c:f>'病理切片及檢驗'!$A$10</c:f>
              <c:strCache>
                <c:ptCount val="1"/>
                <c:pt idx="0">
                  <c:v>97年1-6月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 </c:v>
              </c:pt>
            </c:strLit>
          </c:cat>
          <c:val>
            <c:numRef>
              <c:f>'病理切片及檢驗'!$C$10:$E$10</c:f>
              <c:numCache>
                <c:ptCount val="3"/>
                <c:pt idx="0">
                  <c:v>3857</c:v>
                </c:pt>
                <c:pt idx="1">
                  <c:v>14520</c:v>
                </c:pt>
                <c:pt idx="2">
                  <c:v>2597</c:v>
                </c:pt>
              </c:numCache>
            </c:numRef>
          </c:val>
        </c:ser>
        <c:axId val="51269949"/>
        <c:axId val="58776358"/>
      </c:barChart>
      <c:catAx>
        <c:axId val="51269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病理切片(片)     毒物化學檢驗(次)    血清證物檢驗(次)</a:t>
                </a:r>
              </a:p>
            </c:rich>
          </c:tx>
          <c:layout>
            <c:manualLayout>
              <c:xMode val="factor"/>
              <c:yMode val="factor"/>
              <c:x val="0.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960000"/>
          <a:lstStyle/>
          <a:p>
            <a:pPr>
              <a:defRPr lang="en-US" cap="none" sz="1000" b="0" i="0" u="none" baseline="0"/>
            </a:pPr>
          </a:p>
        </c:txPr>
        <c:crossAx val="58776358"/>
        <c:crosses val="autoZero"/>
        <c:auto val="1"/>
        <c:lblOffset val="0"/>
        <c:noMultiLvlLbl val="0"/>
      </c:catAx>
      <c:valAx>
        <c:axId val="5877635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269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"/>
          <c:y val="0.2005"/>
          <c:w val="0.237"/>
          <c:h val="0.11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/>
              <a:t>新收案件類別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6525"/>
          <c:y val="0.28275"/>
          <c:w val="0.4175"/>
          <c:h val="0.58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969696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solidFill>
                <a:srgbClr val="C0C0C0"/>
              </a:solidFill>
            </c:spPr>
          </c:dPt>
          <c:dPt>
            <c:idx val="5"/>
            <c:spPr>
              <a:solidFill>
                <a:srgbClr val="33333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0" i="0" u="none" baseline="0"/>
                      <a:t>僅死因
鑑定
</a:t>
                    </a:r>
                    <a:r>
                      <a:rPr lang="en-US" cap="none" sz="975" b="0" i="0" u="none" baseline="0"/>
                      <a:t>4</a:t>
                    </a:r>
                    <a:r>
                      <a:rPr lang="en-US" cap="none" sz="975" b="0" i="0" u="none" baseline="0"/>
                      <a:t>.1%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'收結案件統計'!$D$6:$I$6</c:f>
              <c:strCache/>
            </c:strRef>
          </c:cat>
          <c:val>
            <c:numRef>
              <c:f>'收結案件統計'!$D$13:$I$13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sng" baseline="0">
                <a:latin typeface="新細明體"/>
                <a:ea typeface="新細明體"/>
                <a:cs typeface="新細明體"/>
              </a:rPr>
              <a:t>法醫病理鑑定案件來源</a:t>
            </a:r>
          </a:p>
        </c:rich>
      </c:tx>
      <c:layout>
        <c:manualLayout>
          <c:xMode val="factor"/>
          <c:yMode val="factor"/>
          <c:x val="-0.3327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2"/>
          <c:y val="0.28425"/>
          <c:w val="0.37275"/>
          <c:h val="0.6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'案件來源'!$C$3:$F$3</c:f>
              <c:strCache/>
            </c:strRef>
          </c:cat>
          <c:val>
            <c:numRef>
              <c:f>'案件來源'!$C$9:$F$9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0.6355</cdr:y>
    </cdr:from>
    <cdr:to>
      <cdr:x>1</cdr:x>
      <cdr:y>0.686</cdr:y>
    </cdr:to>
    <cdr:sp>
      <cdr:nvSpPr>
        <cdr:cNvPr id="1" name="TextBox 1"/>
        <cdr:cNvSpPr txBox="1">
          <a:spLocks noChangeArrowheads="1"/>
        </cdr:cNvSpPr>
      </cdr:nvSpPr>
      <cdr:spPr>
        <a:xfrm>
          <a:off x="3886200" y="2152650"/>
          <a:ext cx="571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0.12825</cdr:x>
      <cdr:y>0.01875</cdr:y>
    </cdr:from>
    <cdr:to>
      <cdr:x>0.196</cdr:x>
      <cdr:y>0.085</cdr:y>
    </cdr:to>
    <cdr:sp>
      <cdr:nvSpPr>
        <cdr:cNvPr id="2" name="TextBox 3"/>
        <cdr:cNvSpPr txBox="1">
          <a:spLocks noChangeArrowheads="1"/>
        </cdr:cNvSpPr>
      </cdr:nvSpPr>
      <cdr:spPr>
        <a:xfrm>
          <a:off x="495300" y="57150"/>
          <a:ext cx="266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0.558</cdr:y>
    </cdr:from>
    <cdr:to>
      <cdr:x>1</cdr:x>
      <cdr:y>0.6255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1724025"/>
          <a:ext cx="571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8</xdr:col>
      <xdr:colOff>114300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0" y="4400550"/>
        <a:ext cx="38862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43</xdr:row>
      <xdr:rowOff>28575</xdr:rowOff>
    </xdr:from>
    <xdr:to>
      <xdr:col>8</xdr:col>
      <xdr:colOff>133350</xdr:colOff>
      <xdr:row>59</xdr:row>
      <xdr:rowOff>114300</xdr:rowOff>
    </xdr:to>
    <xdr:graphicFrame>
      <xdr:nvGraphicFramePr>
        <xdr:cNvPr id="2" name="Chart 3"/>
        <xdr:cNvGraphicFramePr/>
      </xdr:nvGraphicFramePr>
      <xdr:xfrm>
        <a:off x="28575" y="9629775"/>
        <a:ext cx="38766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15</xdr:row>
      <xdr:rowOff>28575</xdr:rowOff>
    </xdr:from>
    <xdr:to>
      <xdr:col>15</xdr:col>
      <xdr:colOff>409575</xdr:colOff>
      <xdr:row>34</xdr:row>
      <xdr:rowOff>95250</xdr:rowOff>
    </xdr:to>
    <xdr:graphicFrame>
      <xdr:nvGraphicFramePr>
        <xdr:cNvPr id="3" name="Chart 4"/>
        <xdr:cNvGraphicFramePr/>
      </xdr:nvGraphicFramePr>
      <xdr:xfrm>
        <a:off x="3895725" y="4495800"/>
        <a:ext cx="37814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46</xdr:row>
      <xdr:rowOff>38100</xdr:rowOff>
    </xdr:from>
    <xdr:to>
      <xdr:col>15</xdr:col>
      <xdr:colOff>314325</xdr:colOff>
      <xdr:row>62</xdr:row>
      <xdr:rowOff>76200</xdr:rowOff>
    </xdr:to>
    <xdr:graphicFrame>
      <xdr:nvGraphicFramePr>
        <xdr:cNvPr id="4" name="Chart 5"/>
        <xdr:cNvGraphicFramePr/>
      </xdr:nvGraphicFramePr>
      <xdr:xfrm>
        <a:off x="3990975" y="10125075"/>
        <a:ext cx="359092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152400</xdr:rowOff>
    </xdr:from>
    <xdr:to>
      <xdr:col>6</xdr:col>
      <xdr:colOff>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7625" y="4086225"/>
        <a:ext cx="5553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showGridLines="0" tabSelected="1" zoomScaleSheetLayoutView="100" workbookViewId="0" topLeftCell="A1">
      <selection activeCell="R6" sqref="R6"/>
    </sheetView>
  </sheetViews>
  <sheetFormatPr defaultColWidth="9.00390625" defaultRowHeight="16.5"/>
  <cols>
    <col min="1" max="1" width="7.625" style="2" customWidth="1"/>
    <col min="2" max="2" width="2.00390625" style="2" customWidth="1"/>
    <col min="3" max="3" width="6.125" style="2" customWidth="1"/>
    <col min="4" max="4" width="8.375" style="2" customWidth="1"/>
    <col min="5" max="6" width="6.125" style="2" customWidth="1"/>
    <col min="7" max="7" width="7.00390625" style="2" customWidth="1"/>
    <col min="8" max="10" width="6.125" style="2" customWidth="1"/>
    <col min="11" max="11" width="8.50390625" style="2" customWidth="1"/>
    <col min="12" max="12" width="5.875" style="2" customWidth="1"/>
    <col min="13" max="13" width="6.125" style="2" customWidth="1"/>
    <col min="14" max="14" width="7.00390625" style="2" customWidth="1"/>
    <col min="15" max="16" width="6.125" style="2" customWidth="1"/>
    <col min="17" max="16384" width="8.875" style="2" customWidth="1"/>
  </cols>
  <sheetData>
    <row r="1" ht="14.25">
      <c r="A1" s="1"/>
    </row>
    <row r="3" spans="1:16" s="4" customFormat="1" ht="19.5" customHeight="1">
      <c r="A3" s="75" t="s">
        <v>40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 s="4" customFormat="1" ht="12" customHeight="1">
      <c r="A4" s="13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 t="s">
        <v>12</v>
      </c>
    </row>
    <row r="5" spans="1:16" ht="18" customHeight="1">
      <c r="A5" s="77" t="s">
        <v>9</v>
      </c>
      <c r="B5" s="78"/>
      <c r="C5" s="71" t="s">
        <v>10</v>
      </c>
      <c r="D5" s="72"/>
      <c r="E5" s="72"/>
      <c r="F5" s="72"/>
      <c r="G5" s="72"/>
      <c r="H5" s="72"/>
      <c r="I5" s="73"/>
      <c r="J5" s="74" t="s">
        <v>11</v>
      </c>
      <c r="K5" s="72"/>
      <c r="L5" s="72"/>
      <c r="M5" s="72"/>
      <c r="N5" s="72"/>
      <c r="O5" s="72"/>
      <c r="P5" s="72"/>
    </row>
    <row r="6" spans="1:16" ht="52.5" customHeight="1">
      <c r="A6" s="79"/>
      <c r="B6" s="80"/>
      <c r="C6" s="17" t="s">
        <v>0</v>
      </c>
      <c r="D6" s="18" t="s">
        <v>4</v>
      </c>
      <c r="E6" s="19" t="s">
        <v>5</v>
      </c>
      <c r="F6" s="19" t="s">
        <v>14</v>
      </c>
      <c r="G6" s="19" t="s">
        <v>6</v>
      </c>
      <c r="H6" s="19" t="s">
        <v>7</v>
      </c>
      <c r="I6" s="19" t="s">
        <v>15</v>
      </c>
      <c r="J6" s="17" t="s">
        <v>0</v>
      </c>
      <c r="K6" s="18" t="s">
        <v>4</v>
      </c>
      <c r="L6" s="19" t="s">
        <v>5</v>
      </c>
      <c r="M6" s="19" t="s">
        <v>14</v>
      </c>
      <c r="N6" s="19" t="s">
        <v>6</v>
      </c>
      <c r="O6" s="17" t="s">
        <v>7</v>
      </c>
      <c r="P6" s="20" t="s">
        <v>15</v>
      </c>
    </row>
    <row r="7" spans="1:16" ht="24.75" customHeight="1">
      <c r="A7" s="81" t="s">
        <v>1</v>
      </c>
      <c r="B7" s="82"/>
      <c r="C7" s="21">
        <f aca="true" t="shared" si="0" ref="C7:C13">SUM(D7:I7)</f>
        <v>1837</v>
      </c>
      <c r="D7" s="22">
        <v>1316</v>
      </c>
      <c r="E7" s="23">
        <v>71</v>
      </c>
      <c r="F7" s="23">
        <v>101</v>
      </c>
      <c r="G7" s="23">
        <v>121</v>
      </c>
      <c r="H7" s="23">
        <v>226</v>
      </c>
      <c r="I7" s="23">
        <v>2</v>
      </c>
      <c r="J7" s="21">
        <f aca="true" t="shared" si="1" ref="J7:J13">SUM(K7:P7)</f>
        <v>1852</v>
      </c>
      <c r="K7" s="23">
        <v>1321</v>
      </c>
      <c r="L7" s="23">
        <v>71</v>
      </c>
      <c r="M7" s="23">
        <v>116</v>
      </c>
      <c r="N7" s="23">
        <v>108</v>
      </c>
      <c r="O7" s="24">
        <v>232</v>
      </c>
      <c r="P7" s="24">
        <v>4</v>
      </c>
    </row>
    <row r="8" spans="1:16" ht="24.75" customHeight="1">
      <c r="A8" s="81" t="s">
        <v>2</v>
      </c>
      <c r="B8" s="82"/>
      <c r="C8" s="25">
        <f t="shared" si="0"/>
        <v>1986</v>
      </c>
      <c r="D8" s="26">
        <v>1502</v>
      </c>
      <c r="E8" s="24">
        <v>74</v>
      </c>
      <c r="F8" s="24">
        <v>139</v>
      </c>
      <c r="G8" s="24">
        <v>36</v>
      </c>
      <c r="H8" s="24">
        <v>222</v>
      </c>
      <c r="I8" s="24">
        <v>13</v>
      </c>
      <c r="J8" s="25">
        <f t="shared" si="1"/>
        <v>1957</v>
      </c>
      <c r="K8" s="24">
        <v>1458</v>
      </c>
      <c r="L8" s="24">
        <v>85</v>
      </c>
      <c r="M8" s="24">
        <v>131</v>
      </c>
      <c r="N8" s="24">
        <v>55</v>
      </c>
      <c r="O8" s="24">
        <v>216</v>
      </c>
      <c r="P8" s="24">
        <v>12</v>
      </c>
    </row>
    <row r="9" spans="1:16" ht="24.75" customHeight="1">
      <c r="A9" s="81" t="s">
        <v>3</v>
      </c>
      <c r="B9" s="82"/>
      <c r="C9" s="25">
        <f t="shared" si="0"/>
        <v>2325</v>
      </c>
      <c r="D9" s="26">
        <v>1779</v>
      </c>
      <c r="E9" s="24">
        <v>65</v>
      </c>
      <c r="F9" s="24">
        <v>170</v>
      </c>
      <c r="G9" s="24">
        <v>41</v>
      </c>
      <c r="H9" s="24">
        <v>262</v>
      </c>
      <c r="I9" s="24">
        <v>8</v>
      </c>
      <c r="J9" s="25">
        <f t="shared" si="1"/>
        <v>2311</v>
      </c>
      <c r="K9" s="24">
        <v>1779</v>
      </c>
      <c r="L9" s="24">
        <v>60</v>
      </c>
      <c r="M9" s="24">
        <v>173</v>
      </c>
      <c r="N9" s="24">
        <v>52</v>
      </c>
      <c r="O9" s="24">
        <v>234</v>
      </c>
      <c r="P9" s="24">
        <v>13</v>
      </c>
    </row>
    <row r="10" spans="1:16" ht="24.75" customHeight="1">
      <c r="A10" s="81" t="s">
        <v>16</v>
      </c>
      <c r="B10" s="82"/>
      <c r="C10" s="25">
        <f t="shared" si="0"/>
        <v>2457</v>
      </c>
      <c r="D10" s="26">
        <v>1916</v>
      </c>
      <c r="E10" s="24">
        <v>64</v>
      </c>
      <c r="F10" s="24">
        <v>183</v>
      </c>
      <c r="G10" s="24">
        <v>12</v>
      </c>
      <c r="H10" s="24">
        <v>267</v>
      </c>
      <c r="I10" s="24">
        <v>15</v>
      </c>
      <c r="J10" s="25">
        <f t="shared" si="1"/>
        <v>2516</v>
      </c>
      <c r="K10" s="24">
        <v>1955</v>
      </c>
      <c r="L10" s="24">
        <v>67</v>
      </c>
      <c r="M10" s="24">
        <v>187</v>
      </c>
      <c r="N10" s="24">
        <v>16</v>
      </c>
      <c r="O10" s="24">
        <v>279</v>
      </c>
      <c r="P10" s="24">
        <v>12</v>
      </c>
    </row>
    <row r="11" spans="1:17" ht="24.75" customHeight="1">
      <c r="A11" s="81" t="s">
        <v>41</v>
      </c>
      <c r="B11" s="82"/>
      <c r="C11" s="25">
        <f>SUM(D11:I11)</f>
        <v>2050</v>
      </c>
      <c r="D11" s="26">
        <v>1554</v>
      </c>
      <c r="E11" s="24">
        <v>46</v>
      </c>
      <c r="F11" s="24">
        <v>187</v>
      </c>
      <c r="G11" s="24">
        <v>21</v>
      </c>
      <c r="H11" s="24">
        <v>230</v>
      </c>
      <c r="I11" s="24">
        <v>12</v>
      </c>
      <c r="J11" s="25">
        <f>SUM(K11:P11)</f>
        <v>1993</v>
      </c>
      <c r="K11" s="24">
        <v>1495</v>
      </c>
      <c r="L11" s="24">
        <v>39</v>
      </c>
      <c r="M11" s="24">
        <v>188</v>
      </c>
      <c r="N11" s="24">
        <v>20</v>
      </c>
      <c r="O11" s="24">
        <v>237</v>
      </c>
      <c r="P11" s="24">
        <v>14</v>
      </c>
      <c r="Q11" s="30"/>
    </row>
    <row r="12" spans="1:16" ht="24.75" customHeight="1">
      <c r="A12" s="81" t="s">
        <v>44</v>
      </c>
      <c r="B12" s="81"/>
      <c r="C12" s="25">
        <f t="shared" si="0"/>
        <v>965</v>
      </c>
      <c r="D12" s="26">
        <v>698</v>
      </c>
      <c r="E12" s="24">
        <v>22</v>
      </c>
      <c r="F12" s="24">
        <v>96</v>
      </c>
      <c r="G12" s="24">
        <v>10</v>
      </c>
      <c r="H12" s="24">
        <v>134</v>
      </c>
      <c r="I12" s="24">
        <v>5</v>
      </c>
      <c r="J12" s="25">
        <f t="shared" si="1"/>
        <v>875</v>
      </c>
      <c r="K12" s="24">
        <v>654</v>
      </c>
      <c r="L12" s="24">
        <v>16</v>
      </c>
      <c r="M12" s="24">
        <v>73</v>
      </c>
      <c r="N12" s="24">
        <v>9</v>
      </c>
      <c r="O12" s="24">
        <v>115</v>
      </c>
      <c r="P12" s="24">
        <v>8</v>
      </c>
    </row>
    <row r="13" spans="1:17" ht="24.75" customHeight="1">
      <c r="A13" s="81" t="s">
        <v>45</v>
      </c>
      <c r="B13" s="82"/>
      <c r="C13" s="64">
        <f t="shared" si="0"/>
        <v>1124</v>
      </c>
      <c r="D13" s="65">
        <v>917</v>
      </c>
      <c r="E13" s="66">
        <v>4</v>
      </c>
      <c r="F13" s="66">
        <v>34</v>
      </c>
      <c r="G13" s="66">
        <v>40</v>
      </c>
      <c r="H13" s="66">
        <v>125</v>
      </c>
      <c r="I13" s="66">
        <v>4</v>
      </c>
      <c r="J13" s="64">
        <f t="shared" si="1"/>
        <v>1216</v>
      </c>
      <c r="K13" s="66">
        <v>991</v>
      </c>
      <c r="L13" s="66">
        <v>7</v>
      </c>
      <c r="M13" s="66">
        <v>45</v>
      </c>
      <c r="N13" s="66">
        <v>50</v>
      </c>
      <c r="O13" s="66">
        <v>118</v>
      </c>
      <c r="P13" s="66">
        <v>5</v>
      </c>
      <c r="Q13" s="30"/>
    </row>
    <row r="14" spans="1:16" ht="34.5" customHeight="1">
      <c r="A14" s="83" t="s">
        <v>8</v>
      </c>
      <c r="B14" s="84"/>
      <c r="C14" s="31">
        <f>C13/C12*100-100</f>
        <v>16.47668393782385</v>
      </c>
      <c r="D14" s="31">
        <f aca="true" t="shared" si="2" ref="D14:I14">D13/D12*100-100</f>
        <v>31.375358166189102</v>
      </c>
      <c r="E14" s="31">
        <f t="shared" si="2"/>
        <v>-81.81818181818181</v>
      </c>
      <c r="F14" s="31">
        <f t="shared" si="2"/>
        <v>-64.58333333333333</v>
      </c>
      <c r="G14" s="31">
        <f t="shared" si="2"/>
        <v>300</v>
      </c>
      <c r="H14" s="31">
        <f t="shared" si="2"/>
        <v>-6.71641791044776</v>
      </c>
      <c r="I14" s="31">
        <f t="shared" si="2"/>
        <v>-20</v>
      </c>
      <c r="J14" s="31">
        <f>J13/J12*100-100</f>
        <v>38.97142857142856</v>
      </c>
      <c r="K14" s="31">
        <f aca="true" t="shared" si="3" ref="K14:P14">K13/K12*100-100</f>
        <v>51.52905198776759</v>
      </c>
      <c r="L14" s="31">
        <f t="shared" si="3"/>
        <v>-56.25</v>
      </c>
      <c r="M14" s="31">
        <f t="shared" si="3"/>
        <v>-38.35616438356164</v>
      </c>
      <c r="N14" s="31">
        <f t="shared" si="3"/>
        <v>455.55555555555554</v>
      </c>
      <c r="O14" s="31">
        <f t="shared" si="3"/>
        <v>2.608695652173921</v>
      </c>
      <c r="P14" s="31">
        <f t="shared" si="3"/>
        <v>-37.5</v>
      </c>
    </row>
    <row r="15" spans="1:16" ht="11.25" customHeight="1">
      <c r="A15" s="61"/>
      <c r="B15" s="13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ht="9" customHeight="1">
      <c r="A16" s="61"/>
      <c r="B16" s="13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6" ht="18" customHeight="1">
      <c r="A17" s="27"/>
      <c r="B17" s="1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</row>
    <row r="18" spans="1:16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1:16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16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ht="12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ht="28.5" customHeight="1"/>
    <row r="34" ht="12.75"/>
    <row r="35" ht="12.75"/>
    <row r="44" ht="12.75">
      <c r="J44" s="2" t="str">
        <f>A13</f>
        <v>97年1-6月</v>
      </c>
    </row>
    <row r="45" ht="12.75"/>
    <row r="46" ht="12.75"/>
    <row r="47" spans="1:8" ht="12.75">
      <c r="A47" s="6"/>
      <c r="B47" s="7"/>
      <c r="C47" s="7"/>
      <c r="D47" s="7"/>
      <c r="E47" s="7"/>
      <c r="F47" s="7"/>
      <c r="G47" s="7"/>
      <c r="H47" s="7"/>
    </row>
    <row r="48" spans="1:8" ht="12.75">
      <c r="A48" s="6"/>
      <c r="B48" s="7"/>
      <c r="C48" s="7"/>
      <c r="D48" s="7"/>
      <c r="E48" s="7"/>
      <c r="F48" s="7"/>
      <c r="G48" s="7"/>
      <c r="H48" s="7"/>
    </row>
    <row r="49" spans="1:8" ht="12.75">
      <c r="A49" s="6"/>
      <c r="B49" s="7"/>
      <c r="C49" s="7"/>
      <c r="D49" s="7"/>
      <c r="E49" s="7"/>
      <c r="F49" s="7"/>
      <c r="G49" s="7"/>
      <c r="H49" s="7"/>
    </row>
    <row r="50" spans="1:8" ht="12.75">
      <c r="A50" s="6"/>
      <c r="B50" s="7"/>
      <c r="C50" s="7"/>
      <c r="D50" s="7"/>
      <c r="E50" s="7"/>
      <c r="F50" s="7"/>
      <c r="G50" s="7"/>
      <c r="H50" s="7"/>
    </row>
  </sheetData>
  <mergeCells count="12">
    <mergeCell ref="A13:B13"/>
    <mergeCell ref="A14:B14"/>
    <mergeCell ref="A7:B7"/>
    <mergeCell ref="A8:B8"/>
    <mergeCell ref="A9:B9"/>
    <mergeCell ref="A10:B10"/>
    <mergeCell ref="A12:B12"/>
    <mergeCell ref="A11:B11"/>
    <mergeCell ref="C5:I5"/>
    <mergeCell ref="J5:P5"/>
    <mergeCell ref="A3:P3"/>
    <mergeCell ref="A5:B6"/>
  </mergeCells>
  <printOptions/>
  <pageMargins left="0.4" right="0.41" top="0.8" bottom="0.79" header="0.5" footer="0.5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G13" sqref="G13"/>
    </sheetView>
  </sheetViews>
  <sheetFormatPr defaultColWidth="9.00390625" defaultRowHeight="16.5"/>
  <cols>
    <col min="1" max="1" width="17.625" style="10" customWidth="1"/>
    <col min="2" max="2" width="9.75390625" style="10" customWidth="1"/>
    <col min="3" max="3" width="9.875" style="10" customWidth="1"/>
    <col min="4" max="4" width="15.25390625" style="10" customWidth="1"/>
    <col min="5" max="5" width="16.625" style="10" customWidth="1"/>
    <col min="6" max="16384" width="8.875" style="10" customWidth="1"/>
  </cols>
  <sheetData>
    <row r="1" spans="1:5" s="9" customFormat="1" ht="33.75" customHeight="1">
      <c r="A1" s="87" t="s">
        <v>19</v>
      </c>
      <c r="B1" s="87"/>
      <c r="C1" s="87"/>
      <c r="D1" s="87"/>
      <c r="E1" s="87"/>
    </row>
    <row r="2" s="9" customFormat="1" ht="22.5" customHeight="1">
      <c r="E2" s="32" t="s">
        <v>20</v>
      </c>
    </row>
    <row r="3" spans="1:5" s="9" customFormat="1" ht="33.75" customHeight="1">
      <c r="A3" s="88" t="s">
        <v>21</v>
      </c>
      <c r="B3" s="85" t="s">
        <v>13</v>
      </c>
      <c r="C3" s="86"/>
      <c r="D3" s="34" t="s">
        <v>22</v>
      </c>
      <c r="E3" s="34" t="s">
        <v>23</v>
      </c>
    </row>
    <row r="4" spans="1:5" s="9" customFormat="1" ht="24.75" customHeight="1">
      <c r="A4" s="89"/>
      <c r="B4" s="33" t="s">
        <v>24</v>
      </c>
      <c r="C4" s="35" t="s">
        <v>25</v>
      </c>
      <c r="D4" s="36"/>
      <c r="E4" s="37"/>
    </row>
    <row r="5" spans="1:5" s="9" customFormat="1" ht="24.75" customHeight="1">
      <c r="A5" s="38" t="s">
        <v>26</v>
      </c>
      <c r="B5" s="39">
        <v>595</v>
      </c>
      <c r="C5" s="39">
        <v>5160</v>
      </c>
      <c r="D5" s="40">
        <v>15413</v>
      </c>
      <c r="E5" s="40">
        <v>2339</v>
      </c>
    </row>
    <row r="6" spans="1:5" s="9" customFormat="1" ht="24.75" customHeight="1">
      <c r="A6" s="41" t="s">
        <v>27</v>
      </c>
      <c r="B6" s="39">
        <v>592</v>
      </c>
      <c r="C6" s="39">
        <v>6261</v>
      </c>
      <c r="D6" s="39">
        <v>19382</v>
      </c>
      <c r="E6" s="39">
        <v>3356</v>
      </c>
    </row>
    <row r="7" spans="1:8" s="9" customFormat="1" ht="24.75" customHeight="1">
      <c r="A7" s="41" t="s">
        <v>28</v>
      </c>
      <c r="B7" s="39">
        <v>679</v>
      </c>
      <c r="C7" s="39">
        <v>7106</v>
      </c>
      <c r="D7" s="39">
        <v>17990</v>
      </c>
      <c r="E7" s="39">
        <v>3054</v>
      </c>
      <c r="H7" s="9" t="s">
        <v>51</v>
      </c>
    </row>
    <row r="8" spans="1:5" s="9" customFormat="1" ht="24.75" customHeight="1">
      <c r="A8" s="41" t="s">
        <v>42</v>
      </c>
      <c r="B8" s="42">
        <v>595</v>
      </c>
      <c r="C8" s="42">
        <v>6303</v>
      </c>
      <c r="D8" s="42">
        <v>32937</v>
      </c>
      <c r="E8" s="42">
        <v>4137</v>
      </c>
    </row>
    <row r="9" spans="1:9" s="9" customFormat="1" ht="24.75" customHeight="1">
      <c r="A9" s="41" t="s">
        <v>46</v>
      </c>
      <c r="B9" s="42">
        <v>290</v>
      </c>
      <c r="C9" s="42">
        <v>2935</v>
      </c>
      <c r="D9" s="42">
        <v>16605</v>
      </c>
      <c r="E9" s="42">
        <v>1522</v>
      </c>
      <c r="I9" s="9" t="s">
        <v>50</v>
      </c>
    </row>
    <row r="10" spans="1:5" s="9" customFormat="1" ht="24.75" customHeight="1">
      <c r="A10" s="41" t="s">
        <v>47</v>
      </c>
      <c r="B10" s="42">
        <v>441</v>
      </c>
      <c r="C10" s="42">
        <v>3857</v>
      </c>
      <c r="D10" s="67">
        <v>14520</v>
      </c>
      <c r="E10" s="67">
        <v>2597</v>
      </c>
    </row>
    <row r="11" spans="1:5" s="4" customFormat="1" ht="24.75" customHeight="1">
      <c r="A11" s="43" t="s">
        <v>29</v>
      </c>
      <c r="B11" s="44">
        <f>(B10-B9)/B9</f>
        <v>0.5206896551724138</v>
      </c>
      <c r="C11" s="44">
        <f>(C10-C9)/C9</f>
        <v>0.3141396933560477</v>
      </c>
      <c r="D11" s="44">
        <f>(D10-D9)/D9</f>
        <v>-0.12556458897922312</v>
      </c>
      <c r="E11" s="44">
        <f>(E10-E9)/E9</f>
        <v>0.7063074901445466</v>
      </c>
    </row>
    <row r="12" spans="1:5" s="4" customFormat="1" ht="34.5" customHeight="1">
      <c r="A12" s="5"/>
      <c r="B12" s="90" t="s">
        <v>18</v>
      </c>
      <c r="C12" s="90"/>
      <c r="D12" s="90"/>
      <c r="E12" s="90"/>
    </row>
    <row r="14" ht="16.5">
      <c r="D14" s="12"/>
    </row>
    <row r="15" ht="16.5">
      <c r="D15" s="12"/>
    </row>
    <row r="16" ht="16.5">
      <c r="D16" s="12"/>
    </row>
    <row r="25" ht="16.5">
      <c r="C25" s="8"/>
    </row>
    <row r="26" ht="16.5">
      <c r="C26" s="11"/>
    </row>
    <row r="27" ht="16.5">
      <c r="C27" s="11"/>
    </row>
    <row r="28" spans="3:4" ht="16.5">
      <c r="C28" s="11"/>
      <c r="D28" s="11"/>
    </row>
  </sheetData>
  <mergeCells count="4">
    <mergeCell ref="B3:C3"/>
    <mergeCell ref="A1:E1"/>
    <mergeCell ref="A3:A4"/>
    <mergeCell ref="B12:E12"/>
  </mergeCells>
  <printOptions/>
  <pageMargins left="0.79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4">
      <selection activeCell="H13" sqref="H13"/>
    </sheetView>
  </sheetViews>
  <sheetFormatPr defaultColWidth="9.00390625" defaultRowHeight="16.5"/>
  <cols>
    <col min="1" max="1" width="18.50390625" style="10" customWidth="1"/>
    <col min="2" max="6" width="11.00390625" style="10" customWidth="1"/>
    <col min="7" max="16384" width="8.875" style="10" customWidth="1"/>
  </cols>
  <sheetData>
    <row r="1" spans="1:6" s="4" customFormat="1" ht="39.75" customHeight="1">
      <c r="A1" s="91" t="s">
        <v>39</v>
      </c>
      <c r="B1" s="91"/>
      <c r="C1" s="91"/>
      <c r="D1" s="91"/>
      <c r="E1" s="91"/>
      <c r="F1" s="91"/>
    </row>
    <row r="2" spans="1:6" s="4" customFormat="1" ht="19.5" customHeight="1">
      <c r="A2" s="3"/>
      <c r="B2" s="3"/>
      <c r="C2" s="3"/>
      <c r="D2" s="3"/>
      <c r="E2" s="3"/>
      <c r="F2" s="32" t="s">
        <v>30</v>
      </c>
    </row>
    <row r="3" spans="1:6" s="50" customFormat="1" ht="52.5" customHeight="1">
      <c r="A3" s="45" t="s">
        <v>31</v>
      </c>
      <c r="B3" s="46" t="s">
        <v>0</v>
      </c>
      <c r="C3" s="47" t="s">
        <v>32</v>
      </c>
      <c r="D3" s="48" t="s">
        <v>33</v>
      </c>
      <c r="E3" s="48" t="s">
        <v>34</v>
      </c>
      <c r="F3" s="49" t="s">
        <v>35</v>
      </c>
    </row>
    <row r="4" spans="1:6" s="50" customFormat="1" ht="24.75" customHeight="1">
      <c r="A4" s="51" t="s">
        <v>36</v>
      </c>
      <c r="B4" s="52">
        <f>SUM(SUM(C4:F4))</f>
        <v>1986</v>
      </c>
      <c r="C4" s="52">
        <v>1740</v>
      </c>
      <c r="D4" s="52">
        <v>236</v>
      </c>
      <c r="E4" s="52">
        <v>7</v>
      </c>
      <c r="F4" s="52">
        <v>3</v>
      </c>
    </row>
    <row r="5" spans="1:6" s="50" customFormat="1" ht="24.75" customHeight="1">
      <c r="A5" s="53" t="s">
        <v>37</v>
      </c>
      <c r="B5" s="54">
        <f>SUM(C5:F5)</f>
        <v>2325</v>
      </c>
      <c r="C5" s="54">
        <v>2050</v>
      </c>
      <c r="D5" s="54">
        <v>265</v>
      </c>
      <c r="E5" s="54">
        <v>10</v>
      </c>
      <c r="F5" s="54">
        <v>0</v>
      </c>
    </row>
    <row r="6" spans="1:6" s="50" customFormat="1" ht="24.75" customHeight="1">
      <c r="A6" s="53" t="s">
        <v>38</v>
      </c>
      <c r="B6" s="54">
        <f>SUM(C6:F6)</f>
        <v>2457</v>
      </c>
      <c r="C6" s="54">
        <v>2155</v>
      </c>
      <c r="D6" s="54">
        <v>291</v>
      </c>
      <c r="E6" s="54">
        <v>9</v>
      </c>
      <c r="F6" s="54">
        <v>2</v>
      </c>
    </row>
    <row r="7" spans="1:6" s="50" customFormat="1" ht="24.75" customHeight="1">
      <c r="A7" s="53" t="s">
        <v>43</v>
      </c>
      <c r="B7" s="63">
        <f>SUM(C7:F7)</f>
        <v>2050</v>
      </c>
      <c r="C7" s="63">
        <v>1793</v>
      </c>
      <c r="D7" s="63">
        <v>254</v>
      </c>
      <c r="E7" s="63">
        <v>2</v>
      </c>
      <c r="F7" s="63">
        <v>1</v>
      </c>
    </row>
    <row r="8" spans="1:6" s="50" customFormat="1" ht="24.75" customHeight="1">
      <c r="A8" s="55" t="s">
        <v>48</v>
      </c>
      <c r="B8" s="68">
        <f>SUM(C8:F8)</f>
        <v>965</v>
      </c>
      <c r="C8" s="63">
        <v>826</v>
      </c>
      <c r="D8" s="63">
        <v>137</v>
      </c>
      <c r="E8" s="63">
        <v>2</v>
      </c>
      <c r="F8" s="63">
        <v>0</v>
      </c>
    </row>
    <row r="9" spans="1:6" s="50" customFormat="1" ht="24.75" customHeight="1">
      <c r="A9" s="56" t="s">
        <v>49</v>
      </c>
      <c r="B9" s="69">
        <f>SUM(C9:F9)</f>
        <v>1124</v>
      </c>
      <c r="C9" s="70">
        <v>1033</v>
      </c>
      <c r="D9" s="70">
        <v>88</v>
      </c>
      <c r="E9" s="70">
        <v>2</v>
      </c>
      <c r="F9" s="70">
        <v>1</v>
      </c>
    </row>
    <row r="10" spans="1:6" s="50" customFormat="1" ht="24.75" customHeight="1">
      <c r="A10" s="57" t="s">
        <v>17</v>
      </c>
      <c r="B10" s="58">
        <f>(B9-B8)/B8</f>
        <v>0.16476683937823836</v>
      </c>
      <c r="C10" s="58">
        <f>(C9-C8)/C8</f>
        <v>0.2506053268765133</v>
      </c>
      <c r="D10" s="58">
        <f>(D9-D8)/D8</f>
        <v>-0.35766423357664234</v>
      </c>
      <c r="E10" s="58">
        <f>(E9-E8)/E8</f>
        <v>0</v>
      </c>
      <c r="F10" s="58">
        <v>1</v>
      </c>
    </row>
    <row r="11" spans="1:6" s="50" customFormat="1" ht="24.75" customHeight="1">
      <c r="A11" s="59"/>
      <c r="B11" s="60"/>
      <c r="C11" s="60"/>
      <c r="D11" s="60"/>
      <c r="E11" s="60"/>
      <c r="F11" s="60"/>
    </row>
    <row r="12" s="9" customFormat="1" ht="28.5" customHeight="1"/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19" sqref="K19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法務部法醫研究所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06法醫圖表資料.xls</dc:title>
  <dc:subject>97年統計資料</dc:subject>
  <dc:creator>法務部法醫研究所</dc:creator>
  <cp:keywords/>
  <dc:description>97年統計資料</dc:description>
  <cp:lastModifiedBy>User</cp:lastModifiedBy>
  <cp:lastPrinted>2008-07-07T07:48:03Z</cp:lastPrinted>
  <dcterms:created xsi:type="dcterms:W3CDTF">2006-08-09T08:33:36Z</dcterms:created>
  <dcterms:modified xsi:type="dcterms:W3CDTF">2008-07-08T03:46:49Z</dcterms:modified>
  <cp:category>I20</cp:category>
  <cp:version/>
  <cp:contentType/>
  <cp:contentStatus/>
</cp:coreProperties>
</file>