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'收結案件統計'!$A$3:$P$35</definedName>
    <definedName name="_xlnm.Print_Area" localSheetId="2">'案件來源'!$A$1:$G$44</definedName>
  </definedNames>
  <calcPr fullCalcOnLoad="1"/>
</workbook>
</file>

<file path=xl/sharedStrings.xml><?xml version="1.0" encoding="utf-8"?>
<sst xmlns="http://schemas.openxmlformats.org/spreadsheetml/2006/main" count="64" uniqueCount="55">
  <si>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</si>
  <si>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</si>
  <si>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</si>
  <si>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</si>
  <si>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</si>
  <si>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</si>
  <si>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</si>
  <si>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</si>
  <si>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</si>
  <si>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</si>
  <si>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</si>
  <si>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</si>
  <si>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</si>
  <si>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</si>
  <si>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</si>
  <si>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</si>
  <si>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</si>
  <si>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</si>
  <si>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</si>
  <si>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</si>
  <si>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rFont val="標楷體"/>
        <family val="4"/>
      </rPr>
      <t>年</t>
    </r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</si>
  <si>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項次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項次</t>
    </r>
    <r>
      <rPr>
        <sz val="10"/>
        <rFont val="Times New Roman"/>
        <family val="1"/>
      </rPr>
      <t>)</t>
    </r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</si>
  <si>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</si>
  <si>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97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</si>
  <si>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</si>
  <si>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</si>
  <si>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</si>
  <si>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</si>
  <si>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</si>
  <si>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</si>
  <si>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</si>
  <si>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</si>
  <si>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</si>
  <si>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</si>
  <si>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</si>
  <si>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</si>
  <si>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</si>
  <si>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</si>
  <si>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</si>
  <si>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</si>
  <si>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</si>
  <si>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</si>
  <si>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</si>
  <si>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</si>
  <si>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</si>
  <si>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</si>
  <si>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93年</t>
  </si>
  <si>
    <t>94年</t>
  </si>
  <si>
    <t>95年</t>
  </si>
  <si>
    <r>
      <t>96年</t>
    </r>
  </si>
  <si>
    <r>
      <t>97年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</si>
  <si>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1-4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</si>
  <si>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1-4</t>
    </r>
    <r>
      <rPr>
        <sz val="11"/>
        <rFont val="標楷體"/>
        <family val="4"/>
      </rPr>
      <t>月</t>
    </r>
  </si>
  <si>
    <t>97年1-4月</t>
  </si>
  <si>
    <t>98年1-4月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</si>
</sst>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6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8.25"/>
      <name val="標楷體"/>
      <family val="4"/>
    </font>
    <font>
      <sz val="9.5"/>
      <name val="標楷體"/>
      <family val="4"/>
    </font>
    <font>
      <sz val="10.75"/>
      <name val="標楷體"/>
      <family val="4"/>
    </font>
    <font>
      <sz val="11.75"/>
      <name val="標楷體"/>
      <family val="4"/>
    </font>
    <font>
      <sz val="7.25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i/>
      <sz val="10"/>
      <name val="Times New Roman"/>
      <family val="1"/>
    </font>
    <font>
      <sz val="8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9.75"/>
      <name val="標楷體"/>
      <family val="4"/>
    </font>
    <font>
      <sz val="9.75"/>
      <name val="Times New Roman"/>
      <family val="1"/>
    </font>
    <font>
      <u val="single"/>
      <sz val="14"/>
      <name val="新細明體"/>
      <family val="1"/>
    </font>
    <font>
      <sz val="18.5"/>
      <name val="新細明體"/>
      <family val="1"/>
    </font>
    <font>
      <sz val="9"/>
      <name val="Times New Roman"/>
      <family val="1"/>
    </font>
    <font>
      <sz val="11.25"/>
      <name val="標楷體"/>
      <family val="4"/>
    </font>
    <font>
      <sz val="8.5"/>
      <name val="標楷體"/>
      <family val="4"/>
    </font>
    <font>
      <sz val="17.5"/>
      <name val="新細明體"/>
      <family val="1"/>
    </font>
    <font>
      <sz val="8.75"/>
      <name val="Times New Roman"/>
      <family val="1"/>
    </font>
    <font>
      <sz val="12"/>
      <name val="標楷體"/>
      <family val="4"/>
    </font>
    <font>
      <sz val="10.75"/>
      <name val="Times New Roman"/>
      <family val="1"/>
    </font>
    <font>
      <sz val="18.25"/>
      <name val="標楷體"/>
      <family val="4"/>
    </font>
    <font>
      <sz val="15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9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7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79" fontId="18" fillId="0" borderId="0" xfId="0" applyNumberFormat="1" applyFont="1" applyBorder="1" applyAlignment="1">
      <alignment horizontal="right" vertical="center"/>
    </xf>
    <xf numFmtId="179" fontId="18" fillId="0" borderId="8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180" fontId="20" fillId="0" borderId="11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79" fontId="18" fillId="0" borderId="1" xfId="0" applyNumberFormat="1" applyFont="1" applyFill="1" applyBorder="1" applyAlignment="1">
      <alignment horizontal="right" vertical="center"/>
    </xf>
    <xf numFmtId="183" fontId="23" fillId="0" borderId="0" xfId="17" applyNumberFormat="1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shrinkToFit="1"/>
    </xf>
    <xf numFmtId="179" fontId="18" fillId="0" borderId="3" xfId="0" applyNumberFormat="1" applyFont="1" applyFill="1" applyBorder="1" applyAlignment="1">
      <alignment horizontal="right" vertical="center" wrapText="1"/>
    </xf>
    <xf numFmtId="179" fontId="18" fillId="0" borderId="8" xfId="0" applyNumberFormat="1" applyFont="1" applyFill="1" applyBorder="1" applyAlignment="1">
      <alignment horizontal="right" vertical="center" wrapText="1"/>
    </xf>
    <xf numFmtId="179" fontId="18" fillId="0" borderId="8" xfId="0" applyNumberFormat="1" applyFont="1" applyFill="1" applyBorder="1" applyAlignment="1">
      <alignment horizontal="right" vertical="center"/>
    </xf>
    <xf numFmtId="179" fontId="18" fillId="0" borderId="12" xfId="0" applyNumberFormat="1" applyFont="1" applyFill="1" applyBorder="1" applyAlignment="1">
      <alignment horizontal="right" vertical="center" wrapText="1"/>
    </xf>
    <xf numFmtId="179" fontId="18" fillId="0" borderId="0" xfId="0" applyNumberFormat="1" applyFont="1" applyFill="1" applyBorder="1" applyAlignment="1">
      <alignment horizontal="right" vertical="center" wrapText="1"/>
    </xf>
    <xf numFmtId="183" fontId="20" fillId="0" borderId="11" xfId="17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179" fontId="18" fillId="0" borderId="6" xfId="0" applyNumberFormat="1" applyFont="1" applyFill="1" applyBorder="1" applyAlignment="1">
      <alignment horizontal="right" vertical="center" wrapText="1"/>
    </xf>
    <xf numFmtId="179" fontId="18" fillId="0" borderId="1" xfId="0" applyNumberFormat="1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42" fillId="0" borderId="13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42" fillId="0" borderId="7" xfId="0" applyFont="1" applyBorder="1" applyAlignment="1">
      <alignment horizontal="center" vertical="center"/>
    </xf>
    <xf numFmtId="179" fontId="42" fillId="0" borderId="8" xfId="0" applyNumberFormat="1" applyFont="1" applyFill="1" applyBorder="1" applyAlignment="1">
      <alignment horizontal="right" vertical="center"/>
    </xf>
    <xf numFmtId="179" fontId="42" fillId="0" borderId="8" xfId="0" applyNumberFormat="1" applyFont="1" applyBorder="1" applyAlignment="1">
      <alignment horizontal="right" vertical="center"/>
    </xf>
    <xf numFmtId="0" fontId="42" fillId="0" borderId="9" xfId="0" applyFont="1" applyBorder="1" applyAlignment="1">
      <alignment horizontal="center" vertical="center"/>
    </xf>
    <xf numFmtId="179" fontId="42" fillId="0" borderId="0" xfId="0" applyNumberFormat="1" applyFont="1" applyFill="1" applyBorder="1" applyAlignment="1">
      <alignment horizontal="right" vertical="center"/>
    </xf>
    <xf numFmtId="179" fontId="42" fillId="0" borderId="0" xfId="0" applyNumberFormat="1" applyFont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179" fontId="42" fillId="0" borderId="12" xfId="0" applyNumberFormat="1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center" vertical="center"/>
    </xf>
    <xf numFmtId="179" fontId="42" fillId="0" borderId="6" xfId="0" applyNumberFormat="1" applyFont="1" applyFill="1" applyBorder="1" applyAlignment="1">
      <alignment horizontal="right" vertical="center"/>
    </xf>
    <xf numFmtId="179" fontId="42" fillId="0" borderId="1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center" vertical="center" wrapText="1"/>
    </xf>
    <xf numFmtId="180" fontId="44" fillId="0" borderId="1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0" fontId="45" fillId="0" borderId="0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5" xfId="0" applyFont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180" fontId="16" fillId="0" borderId="8" xfId="17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25"/>
          <c:w val="0.990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'收結案件統計'!$A$13</c:f>
              <c:strCache>
                <c:ptCount val="1"/>
                <c:pt idx="0">
                  <c:v>97年1-4月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/>
            </c:numRef>
          </c:cat>
          <c:val>
            <c:numRef>
              <c:f>'收結案件統計'!$D$13:$I$13</c:f>
              <c:numCache/>
            </c:numRef>
          </c:val>
        </c:ser>
        <c:ser>
          <c:idx val="1"/>
          <c:order val="1"/>
          <c:tx>
            <c:strRef>
              <c:f>'收結案件統計'!$A$14</c:f>
              <c:strCache>
                <c:ptCount val="1"/>
                <c:pt idx="0">
                  <c:v>98年1-4月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/>
            </c:numRef>
          </c:cat>
          <c:val>
            <c:numRef>
              <c:f>'收結案件統計'!$D$14:$I$14</c:f>
              <c:numCache/>
            </c:numRef>
          </c:val>
        </c:ser>
        <c:axId val="60072058"/>
        <c:axId val="3777611"/>
      </c:barChart>
      <c:catAx>
        <c:axId val="60072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77611"/>
        <c:crosses val="autoZero"/>
        <c:auto val="1"/>
        <c:lblOffset val="0"/>
        <c:noMultiLvlLbl val="0"/>
      </c:catAx>
      <c:valAx>
        <c:axId val="3777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0720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39"/>
          <c:w val="0.21225"/>
          <c:h val="0.1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25"/>
          <c:w val="0.990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'收結案件統計'!$A$13</c:f>
              <c:strCache>
                <c:ptCount val="1"/>
                <c:pt idx="0">
                  <c:v>97年1-4月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/>
            </c:numRef>
          </c:cat>
          <c:val>
            <c:numRef>
              <c:f>'收結案件統計'!$D$13:$I$13</c:f>
              <c:numCache/>
            </c:numRef>
          </c:val>
        </c:ser>
        <c:ser>
          <c:idx val="1"/>
          <c:order val="1"/>
          <c:tx>
            <c:strRef>
              <c:f>'收結案件統計'!$A$14</c:f>
              <c:strCache>
                <c:ptCount val="1"/>
                <c:pt idx="0">
                  <c:v>98年1-4月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/>
            </c:numRef>
          </c:cat>
          <c:val>
            <c:numRef>
              <c:f>'收結案件統計'!$D$14:$I$14</c:f>
              <c:numCache/>
            </c:numRef>
          </c:val>
        </c:ser>
        <c:axId val="33998500"/>
        <c:axId val="37551045"/>
      </c:bar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551045"/>
        <c:crosses val="autoZero"/>
        <c:auto val="1"/>
        <c:lblOffset val="0"/>
        <c:noMultiLvlLbl val="0"/>
      </c:catAx>
      <c:valAx>
        <c:axId val="37551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998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39"/>
          <c:w val="0.21225"/>
          <c:h val="0.1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25"/>
          <c:w val="0.9842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'收結案件統計'!$A$13</c:f>
              <c:strCache>
                <c:ptCount val="1"/>
                <c:pt idx="0">
                  <c:v>97年1-4月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ser>
          <c:idx val="1"/>
          <c:order val="1"/>
          <c:tx>
            <c:strRef>
              <c:f>'收結案件統計'!$A$14</c:f>
              <c:strCache>
                <c:ptCount val="1"/>
                <c:pt idx="0">
                  <c:v>98年1-4月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'收結案件統計'!$K$14:$P$14</c:f>
              <c:numCache/>
            </c:numRef>
          </c:val>
        </c:ser>
        <c:axId val="2415086"/>
        <c:axId val="21735775"/>
      </c:barChart>
      <c:catAx>
        <c:axId val="2415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735775"/>
        <c:crosses val="autoZero"/>
        <c:auto val="1"/>
        <c:lblOffset val="100"/>
        <c:noMultiLvlLbl val="0"/>
      </c:catAx>
      <c:valAx>
        <c:axId val="217357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15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8"/>
          <c:w val="1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'病理切片及檢驗'!$A$10</c:f>
              <c:strCache>
                <c:ptCount val="1"/>
                <c:pt idx="0">
                  <c:v>97年1-4月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'病理切片及檢驗'!$A$11</c:f>
              <c:strCache>
                <c:ptCount val="1"/>
                <c:pt idx="0">
                  <c:v>98年1-4月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1404248"/>
        <c:axId val="15767321"/>
      </c:barChart>
      <c:catAx>
        <c:axId val="6140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病理切片(片)     毒物化學檢驗(項次)    血清證物檢驗(項次)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200" b="0" i="0" u="none" baseline="0"/>
            </a:pPr>
          </a:p>
        </c:txPr>
        <c:crossAx val="15767321"/>
        <c:crosses val="autoZero"/>
        <c:auto val="1"/>
        <c:lblOffset val="0"/>
        <c:noMultiLvlLbl val="0"/>
      </c:catAx>
      <c:valAx>
        <c:axId val="1576732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14042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20625"/>
          <c:w val="0.1697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75"/>
          <c:y val="0.283"/>
          <c:w val="0.368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檢察署
92.9%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法院
</a:t>
                    </a:r>
                    <a:r>
                      <a:rPr lang="en-US" cap="none" sz="900" b="0" i="0" u="none" baseline="0"/>
                      <a:t>6</a:t>
                    </a: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軍事機關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其他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'案件來源'!$C$10:$F$10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25"/>
          <c:y val="0.2845"/>
          <c:w val="0.4297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死因
鑑定
46.5%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證物
鑑定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'收結案件統計'!$D$14:$I$14</c:f>
              <c:numCache>
                <c:ptCount val="6"/>
                <c:pt idx="0">
                  <c:v>515</c:v>
                </c:pt>
                <c:pt idx="1">
                  <c:v>13</c:v>
                </c:pt>
                <c:pt idx="2">
                  <c:v>56</c:v>
                </c:pt>
                <c:pt idx="3">
                  <c:v>572</c:v>
                </c:pt>
                <c:pt idx="4">
                  <c:v>75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0.6395</cdr:y>
    </cdr:from>
    <cdr:to>
      <cdr:x>1</cdr:x>
      <cdr:y>0.7025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1838325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0.0425</cdr:x>
      <cdr:y>0.079</cdr:y>
    </cdr:from>
    <cdr:to>
      <cdr:x>0.1365</cdr:x>
      <cdr:y>0.15775</cdr:y>
    </cdr:to>
    <cdr:sp>
      <cdr:nvSpPr>
        <cdr:cNvPr id="2" name="TextBox 3"/>
        <cdr:cNvSpPr txBox="1">
          <a:spLocks noChangeArrowheads="1"/>
        </cdr:cNvSpPr>
      </cdr:nvSpPr>
      <cdr:spPr>
        <a:xfrm>
          <a:off x="161925" y="219075"/>
          <a:ext cx="371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0.6395</cdr:y>
    </cdr:from>
    <cdr:to>
      <cdr:x>1</cdr:x>
      <cdr:y>0.6395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0.1225</cdr:y>
    </cdr:from>
    <cdr:to>
      <cdr:x>0.1235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" y="34290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8</xdr:col>
      <xdr:colOff>114300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0" y="4838700"/>
        <a:ext cx="3990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34</xdr:row>
      <xdr:rowOff>57150</xdr:rowOff>
    </xdr:from>
    <xdr:to>
      <xdr:col>8</xdr:col>
      <xdr:colOff>428625</xdr:colOff>
      <xdr:row>34</xdr:row>
      <xdr:rowOff>276225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57200" y="7648575"/>
          <a:ext cx="384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標楷體"/>
              <a:ea typeface="標楷體"/>
              <a:cs typeface="標楷體"/>
            </a:rPr>
            <a:t>解剖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複驗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文書鑑定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死因鑑定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再函詢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證物鑑定</a:t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8</xdr:col>
      <xdr:colOff>114300</xdr:colOff>
      <xdr:row>34</xdr:row>
      <xdr:rowOff>123825</xdr:rowOff>
    </xdr:to>
    <xdr:graphicFrame>
      <xdr:nvGraphicFramePr>
        <xdr:cNvPr id="3" name="Chart 7"/>
        <xdr:cNvGraphicFramePr/>
      </xdr:nvGraphicFramePr>
      <xdr:xfrm>
        <a:off x="0" y="4838700"/>
        <a:ext cx="39909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34</xdr:row>
      <xdr:rowOff>57150</xdr:rowOff>
    </xdr:from>
    <xdr:to>
      <xdr:col>8</xdr:col>
      <xdr:colOff>428625</xdr:colOff>
      <xdr:row>34</xdr:row>
      <xdr:rowOff>276225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457200" y="7648575"/>
          <a:ext cx="384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標楷體"/>
              <a:ea typeface="標楷體"/>
              <a:cs typeface="標楷體"/>
            </a:rPr>
            <a:t>解剖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複驗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文書鑑定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死因鑑定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再函詢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證物鑑定</a:t>
          </a:r>
        </a:p>
      </xdr:txBody>
    </xdr:sp>
    <xdr:clientData/>
  </xdr:twoCellAnchor>
  <xdr:twoCellAnchor>
    <xdr:from>
      <xdr:col>8</xdr:col>
      <xdr:colOff>76200</xdr:colOff>
      <xdr:row>18</xdr:row>
      <xdr:rowOff>104775</xdr:rowOff>
    </xdr:from>
    <xdr:to>
      <xdr:col>16</xdr:col>
      <xdr:colOff>85725</xdr:colOff>
      <xdr:row>34</xdr:row>
      <xdr:rowOff>247650</xdr:rowOff>
    </xdr:to>
    <xdr:graphicFrame>
      <xdr:nvGraphicFramePr>
        <xdr:cNvPr id="5" name="Chart 12"/>
        <xdr:cNvGraphicFramePr/>
      </xdr:nvGraphicFramePr>
      <xdr:xfrm>
        <a:off x="3952875" y="5114925"/>
        <a:ext cx="42481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4</xdr:col>
      <xdr:colOff>1247775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0" y="4657725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2481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2104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showGridLines="0" tabSelected="1" zoomScaleSheetLayoutView="100" workbookViewId="0" topLeftCell="A2">
      <selection activeCell="K14" sqref="K14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8.8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3" spans="1:16" s="3" customFormat="1" ht="19.5" customHeight="1">
      <c r="A3" s="78" t="s">
        <v>25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3" customFormat="1" ht="12" customHeight="1">
      <c r="A4" s="12"/>
      <c r="B4" s="12"/>
      <c r="C4" s="74"/>
      <c r="D4" s="49"/>
      <c r="E4" s="49"/>
      <c r="F4" s="49"/>
      <c r="G4" s="49"/>
      <c r="H4" s="75"/>
      <c r="I4" s="49"/>
      <c r="J4" s="13"/>
      <c r="K4" s="13"/>
      <c r="L4" s="13"/>
      <c r="M4" s="13"/>
      <c r="N4" s="13"/>
      <c r="O4" s="14"/>
      <c r="P4" s="15"/>
    </row>
    <row r="5" spans="1:16" ht="18" customHeight="1">
      <c r="A5" s="80" t="s">
        <v>26</v>
      </c>
      <c r="B5" s="81"/>
      <c r="C5" s="86" t="s">
        <v>27</v>
      </c>
      <c r="D5" s="77"/>
      <c r="E5" s="77"/>
      <c r="F5" s="77"/>
      <c r="G5" s="77"/>
      <c r="H5" s="77"/>
      <c r="I5" s="87"/>
      <c r="J5" s="76" t="s">
        <v>28</v>
      </c>
      <c r="K5" s="77"/>
      <c r="L5" s="77"/>
      <c r="M5" s="77"/>
      <c r="N5" s="77"/>
      <c r="O5" s="77"/>
      <c r="P5" s="77"/>
    </row>
    <row r="6" spans="1:23" ht="52.5" customHeight="1">
      <c r="A6" s="82"/>
      <c r="B6" s="83"/>
      <c r="C6" s="36" t="s">
        <v>29</v>
      </c>
      <c r="D6" s="36" t="s">
        <v>30</v>
      </c>
      <c r="E6" s="36" t="s">
        <v>1</v>
      </c>
      <c r="F6" s="36" t="s">
        <v>31</v>
      </c>
      <c r="G6" s="36" t="s">
        <v>32</v>
      </c>
      <c r="H6" s="38" t="s">
        <v>2</v>
      </c>
      <c r="I6" s="36" t="s">
        <v>33</v>
      </c>
      <c r="J6" s="36" t="s">
        <v>29</v>
      </c>
      <c r="K6" s="36" t="s">
        <v>30</v>
      </c>
      <c r="L6" s="36" t="s">
        <v>1</v>
      </c>
      <c r="M6" s="36" t="s">
        <v>31</v>
      </c>
      <c r="N6" s="36" t="s">
        <v>32</v>
      </c>
      <c r="O6" s="38" t="s">
        <v>2</v>
      </c>
      <c r="P6" s="37" t="s">
        <v>33</v>
      </c>
      <c r="R6" s="45"/>
      <c r="S6" s="33"/>
      <c r="T6" s="33"/>
      <c r="U6" s="33"/>
      <c r="V6" s="33"/>
      <c r="W6" s="33"/>
    </row>
    <row r="7" spans="1:16" ht="24.75" customHeight="1" hidden="1">
      <c r="A7" s="84" t="s">
        <v>34</v>
      </c>
      <c r="B7" s="85"/>
      <c r="C7" s="39">
        <f aca="true" t="shared" si="0" ref="C7:C14">SUM(D7:I7)</f>
        <v>3153</v>
      </c>
      <c r="D7" s="40">
        <v>1316</v>
      </c>
      <c r="E7" s="41">
        <v>71</v>
      </c>
      <c r="F7" s="41">
        <v>101</v>
      </c>
      <c r="G7" s="41">
        <v>1437</v>
      </c>
      <c r="H7" s="41">
        <v>226</v>
      </c>
      <c r="I7" s="41">
        <v>2</v>
      </c>
      <c r="J7" s="40">
        <f aca="true" t="shared" si="1" ref="J7:J14">SUM(K7:P7)</f>
        <v>3173</v>
      </c>
      <c r="K7" s="41">
        <v>1321</v>
      </c>
      <c r="L7" s="41">
        <v>71</v>
      </c>
      <c r="M7" s="41">
        <v>116</v>
      </c>
      <c r="N7" s="41">
        <v>1429</v>
      </c>
      <c r="O7" s="30">
        <v>232</v>
      </c>
      <c r="P7" s="30">
        <v>4</v>
      </c>
    </row>
    <row r="8" spans="1:16" ht="24.75" customHeight="1">
      <c r="A8" s="84" t="s">
        <v>35</v>
      </c>
      <c r="B8" s="85"/>
      <c r="C8" s="42">
        <f t="shared" si="0"/>
        <v>3488</v>
      </c>
      <c r="D8" s="43">
        <v>1502</v>
      </c>
      <c r="E8" s="30">
        <v>74</v>
      </c>
      <c r="F8" s="30">
        <v>139</v>
      </c>
      <c r="G8" s="30">
        <v>1538</v>
      </c>
      <c r="H8" s="30">
        <v>222</v>
      </c>
      <c r="I8" s="30">
        <v>13</v>
      </c>
      <c r="J8" s="43">
        <f t="shared" si="1"/>
        <v>3415</v>
      </c>
      <c r="K8" s="30">
        <v>1458</v>
      </c>
      <c r="L8" s="30">
        <v>85</v>
      </c>
      <c r="M8" s="30">
        <v>131</v>
      </c>
      <c r="N8" s="30">
        <v>1513</v>
      </c>
      <c r="O8" s="30">
        <v>216</v>
      </c>
      <c r="P8" s="30">
        <v>12</v>
      </c>
    </row>
    <row r="9" spans="1:16" ht="24.75" customHeight="1">
      <c r="A9" s="84" t="s">
        <v>36</v>
      </c>
      <c r="B9" s="85"/>
      <c r="C9" s="42">
        <f t="shared" si="0"/>
        <v>4104</v>
      </c>
      <c r="D9" s="43">
        <v>1779</v>
      </c>
      <c r="E9" s="30">
        <v>65</v>
      </c>
      <c r="F9" s="30">
        <v>170</v>
      </c>
      <c r="G9" s="30">
        <v>1820</v>
      </c>
      <c r="H9" s="30">
        <v>262</v>
      </c>
      <c r="I9" s="30">
        <v>8</v>
      </c>
      <c r="J9" s="43">
        <f t="shared" si="1"/>
        <v>4090</v>
      </c>
      <c r="K9" s="30">
        <v>1779</v>
      </c>
      <c r="L9" s="30">
        <v>60</v>
      </c>
      <c r="M9" s="30">
        <v>173</v>
      </c>
      <c r="N9" s="30">
        <v>1831</v>
      </c>
      <c r="O9" s="30">
        <v>234</v>
      </c>
      <c r="P9" s="30">
        <v>13</v>
      </c>
    </row>
    <row r="10" spans="1:16" ht="24.75" customHeight="1">
      <c r="A10" s="84" t="s">
        <v>37</v>
      </c>
      <c r="B10" s="85"/>
      <c r="C10" s="42">
        <f t="shared" si="0"/>
        <v>4373</v>
      </c>
      <c r="D10" s="43">
        <v>1916</v>
      </c>
      <c r="E10" s="30">
        <v>64</v>
      </c>
      <c r="F10" s="30">
        <v>183</v>
      </c>
      <c r="G10" s="30">
        <v>1928</v>
      </c>
      <c r="H10" s="30">
        <v>267</v>
      </c>
      <c r="I10" s="30">
        <v>15</v>
      </c>
      <c r="J10" s="43">
        <f t="shared" si="1"/>
        <v>4471</v>
      </c>
      <c r="K10" s="30">
        <v>1955</v>
      </c>
      <c r="L10" s="30">
        <v>67</v>
      </c>
      <c r="M10" s="30">
        <v>187</v>
      </c>
      <c r="N10" s="30">
        <v>1971</v>
      </c>
      <c r="O10" s="30">
        <v>279</v>
      </c>
      <c r="P10" s="30">
        <v>12</v>
      </c>
    </row>
    <row r="11" spans="1:17" ht="24.75" customHeight="1">
      <c r="A11" s="84" t="s">
        <v>20</v>
      </c>
      <c r="B11" s="85"/>
      <c r="C11" s="42">
        <f>SUM(D11:I11)</f>
        <v>3604</v>
      </c>
      <c r="D11" s="43">
        <v>1554</v>
      </c>
      <c r="E11" s="30">
        <v>40</v>
      </c>
      <c r="F11" s="30">
        <v>187</v>
      </c>
      <c r="G11" s="30">
        <v>1581</v>
      </c>
      <c r="H11" s="30">
        <v>230</v>
      </c>
      <c r="I11" s="30">
        <v>12</v>
      </c>
      <c r="J11" s="43">
        <f>SUM(K11:P11)</f>
        <v>3488</v>
      </c>
      <c r="K11" s="30">
        <v>1495</v>
      </c>
      <c r="L11" s="30">
        <v>39</v>
      </c>
      <c r="M11" s="30">
        <v>188</v>
      </c>
      <c r="N11" s="30">
        <v>1515</v>
      </c>
      <c r="O11" s="30">
        <v>237</v>
      </c>
      <c r="P11" s="30">
        <v>14</v>
      </c>
      <c r="Q11" s="19"/>
    </row>
    <row r="12" spans="1:17" ht="24.75" customHeight="1">
      <c r="A12" s="84" t="s">
        <v>23</v>
      </c>
      <c r="B12" s="85"/>
      <c r="C12" s="42">
        <f>SUM(D12:I12)</f>
        <v>4113</v>
      </c>
      <c r="D12" s="43">
        <v>1852</v>
      </c>
      <c r="E12" s="30">
        <v>40</v>
      </c>
      <c r="F12" s="30">
        <v>82</v>
      </c>
      <c r="G12" s="30">
        <v>1881</v>
      </c>
      <c r="H12" s="30">
        <v>251</v>
      </c>
      <c r="I12" s="30">
        <v>7</v>
      </c>
      <c r="J12" s="43">
        <f>SUM(K12:P12)</f>
        <v>4463</v>
      </c>
      <c r="K12" s="30">
        <v>2078</v>
      </c>
      <c r="L12" s="30">
        <v>44</v>
      </c>
      <c r="M12" s="30">
        <v>81</v>
      </c>
      <c r="N12" s="30">
        <v>2005</v>
      </c>
      <c r="O12" s="30">
        <v>245</v>
      </c>
      <c r="P12" s="30">
        <v>10</v>
      </c>
      <c r="Q12" s="19"/>
    </row>
    <row r="13" spans="1:16" ht="24.75" customHeight="1">
      <c r="A13" s="84" t="s">
        <v>52</v>
      </c>
      <c r="B13" s="84"/>
      <c r="C13" s="42">
        <f t="shared" si="0"/>
        <v>1332</v>
      </c>
      <c r="D13" s="43">
        <v>594</v>
      </c>
      <c r="E13" s="30">
        <v>4</v>
      </c>
      <c r="F13" s="30">
        <v>28</v>
      </c>
      <c r="G13" s="30">
        <v>627</v>
      </c>
      <c r="H13" s="30">
        <v>76</v>
      </c>
      <c r="I13" s="30">
        <v>3</v>
      </c>
      <c r="J13" s="43">
        <f t="shared" si="1"/>
        <v>1345</v>
      </c>
      <c r="K13" s="30">
        <v>595</v>
      </c>
      <c r="L13" s="30">
        <v>7</v>
      </c>
      <c r="M13" s="30">
        <v>35</v>
      </c>
      <c r="N13" s="30">
        <v>628</v>
      </c>
      <c r="O13" s="30">
        <v>75</v>
      </c>
      <c r="P13" s="30">
        <v>5</v>
      </c>
    </row>
    <row r="14" spans="1:17" ht="24.75" customHeight="1">
      <c r="A14" s="84" t="s">
        <v>51</v>
      </c>
      <c r="B14" s="85"/>
      <c r="C14" s="46">
        <f t="shared" si="0"/>
        <v>1231</v>
      </c>
      <c r="D14" s="47">
        <v>515</v>
      </c>
      <c r="E14" s="34">
        <v>13</v>
      </c>
      <c r="F14" s="34">
        <v>56</v>
      </c>
      <c r="G14" s="34">
        <v>572</v>
      </c>
      <c r="H14" s="34">
        <v>75</v>
      </c>
      <c r="I14" s="34">
        <v>0</v>
      </c>
      <c r="J14" s="47">
        <f t="shared" si="1"/>
        <v>1261</v>
      </c>
      <c r="K14" s="34">
        <v>534</v>
      </c>
      <c r="L14" s="34">
        <v>13</v>
      </c>
      <c r="M14" s="34">
        <v>47</v>
      </c>
      <c r="N14" s="34">
        <v>592</v>
      </c>
      <c r="O14" s="34">
        <v>75</v>
      </c>
      <c r="P14" s="34">
        <v>0</v>
      </c>
      <c r="Q14" s="19"/>
    </row>
    <row r="15" spans="1:16" ht="34.5" customHeight="1">
      <c r="A15" s="89" t="s">
        <v>38</v>
      </c>
      <c r="B15" s="90"/>
      <c r="C15" s="44">
        <f>C14/C13*100-100</f>
        <v>-7.582582582582589</v>
      </c>
      <c r="D15" s="44">
        <f aca="true" t="shared" si="2" ref="D15:P15">D14/D13*100-100</f>
        <v>-13.299663299663294</v>
      </c>
      <c r="E15" s="44">
        <f t="shared" si="2"/>
        <v>225</v>
      </c>
      <c r="F15" s="44">
        <f t="shared" si="2"/>
        <v>100</v>
      </c>
      <c r="G15" s="44">
        <f t="shared" si="2"/>
        <v>-8.771929824561411</v>
      </c>
      <c r="H15" s="44">
        <f t="shared" si="2"/>
        <v>-1.3157894736842195</v>
      </c>
      <c r="I15" s="44">
        <f t="shared" si="2"/>
        <v>-100</v>
      </c>
      <c r="J15" s="44">
        <f t="shared" si="2"/>
        <v>-6.245353159851291</v>
      </c>
      <c r="K15" s="44">
        <f t="shared" si="2"/>
        <v>-10.252100840336126</v>
      </c>
      <c r="L15" s="44">
        <f t="shared" si="2"/>
        <v>85.71428571428572</v>
      </c>
      <c r="M15" s="44">
        <f t="shared" si="2"/>
        <v>34.28571428571428</v>
      </c>
      <c r="N15" s="44">
        <f t="shared" si="2"/>
        <v>-5.732484076433124</v>
      </c>
      <c r="O15" s="44">
        <f t="shared" si="2"/>
        <v>0</v>
      </c>
      <c r="P15" s="44">
        <f t="shared" si="2"/>
        <v>-100</v>
      </c>
    </row>
    <row r="16" spans="1:17" ht="34.5" customHeight="1">
      <c r="A16" s="91" t="s">
        <v>39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2" t="s">
        <v>40</v>
      </c>
    </row>
    <row r="17" spans="1:16" ht="10.5" customHeight="1">
      <c r="A17" s="33"/>
      <c r="B17" s="12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9" customHeight="1">
      <c r="A18" s="33"/>
      <c r="B18" s="12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 customHeight="1">
      <c r="A19" s="16"/>
      <c r="B19" s="1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8"/>
    </row>
    <row r="20" spans="1:16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ht="28.5" customHeight="1"/>
    <row r="49" spans="1:8" ht="12.75">
      <c r="A49" s="5"/>
      <c r="B49" s="6"/>
      <c r="C49" s="6"/>
      <c r="D49" s="6"/>
      <c r="E49" s="6"/>
      <c r="F49" s="6"/>
      <c r="G49" s="6"/>
      <c r="H49" s="6"/>
    </row>
    <row r="50" spans="1:8" ht="12.75">
      <c r="A50" s="5"/>
      <c r="B50" s="6"/>
      <c r="C50" s="6"/>
      <c r="D50" s="6"/>
      <c r="E50" s="6"/>
      <c r="F50" s="6"/>
      <c r="G50" s="6"/>
      <c r="H50" s="6"/>
    </row>
    <row r="51" spans="1:8" ht="12.75">
      <c r="A51" s="5"/>
      <c r="B51" s="6"/>
      <c r="C51" s="6"/>
      <c r="D51" s="6"/>
      <c r="E51" s="6"/>
      <c r="F51" s="6"/>
      <c r="G51" s="6"/>
      <c r="H51" s="6"/>
    </row>
    <row r="52" spans="1:8" ht="12.75">
      <c r="A52" s="5"/>
      <c r="B52" s="6"/>
      <c r="C52" s="6"/>
      <c r="D52" s="6"/>
      <c r="E52" s="6"/>
      <c r="F52" s="6"/>
      <c r="G52" s="6"/>
      <c r="H52" s="6"/>
    </row>
    <row r="67" ht="12.75">
      <c r="K67" s="2" t="s">
        <v>41</v>
      </c>
    </row>
    <row r="70" spans="1:17" ht="162.75" customHeight="1">
      <c r="A70" s="88" t="s">
        <v>22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</sheetData>
  <mergeCells count="15">
    <mergeCell ref="A13:B13"/>
    <mergeCell ref="A11:B11"/>
    <mergeCell ref="A70:Q70"/>
    <mergeCell ref="A14:B14"/>
    <mergeCell ref="A15:B15"/>
    <mergeCell ref="A16:P16"/>
    <mergeCell ref="A12:B12"/>
    <mergeCell ref="J5:P5"/>
    <mergeCell ref="A3:P3"/>
    <mergeCell ref="A5:B6"/>
    <mergeCell ref="A10:B10"/>
    <mergeCell ref="A7:B7"/>
    <mergeCell ref="A8:B8"/>
    <mergeCell ref="A9:B9"/>
    <mergeCell ref="C5:I5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7">
      <selection activeCell="G19" sqref="G19"/>
    </sheetView>
  </sheetViews>
  <sheetFormatPr defaultColWidth="9.00390625" defaultRowHeight="16.5"/>
  <cols>
    <col min="1" max="1" width="17.625" style="9" customWidth="1"/>
    <col min="2" max="2" width="9.75390625" style="9" customWidth="1"/>
    <col min="3" max="3" width="9.875" style="9" customWidth="1"/>
    <col min="4" max="4" width="15.25390625" style="9" customWidth="1"/>
    <col min="5" max="5" width="16.625" style="9" customWidth="1"/>
    <col min="6" max="16384" width="8.875" style="9" customWidth="1"/>
  </cols>
  <sheetData>
    <row r="1" spans="1:5" s="8" customFormat="1" ht="33.75" customHeight="1">
      <c r="A1" s="94" t="s">
        <v>5</v>
      </c>
      <c r="B1" s="94"/>
      <c r="C1" s="94"/>
      <c r="D1" s="94"/>
      <c r="E1" s="94"/>
    </row>
    <row r="2" s="8" customFormat="1" ht="22.5" customHeight="1">
      <c r="E2" s="20" t="s">
        <v>42</v>
      </c>
    </row>
    <row r="3" spans="1:5" s="8" customFormat="1" ht="33.75" customHeight="1">
      <c r="A3" s="95" t="s">
        <v>6</v>
      </c>
      <c r="B3" s="92" t="s">
        <v>3</v>
      </c>
      <c r="C3" s="93"/>
      <c r="D3" s="22" t="s">
        <v>7</v>
      </c>
      <c r="E3" s="22" t="s">
        <v>8</v>
      </c>
    </row>
    <row r="4" spans="1:5" s="8" customFormat="1" ht="24.75" customHeight="1">
      <c r="A4" s="96"/>
      <c r="B4" s="21" t="s">
        <v>9</v>
      </c>
      <c r="C4" s="23" t="s">
        <v>10</v>
      </c>
      <c r="D4" s="24"/>
      <c r="E4" s="25"/>
    </row>
    <row r="5" spans="1:5" s="8" customFormat="1" ht="24.75" customHeight="1">
      <c r="A5" s="26" t="s">
        <v>11</v>
      </c>
      <c r="B5" s="27">
        <v>595</v>
      </c>
      <c r="C5" s="27">
        <v>5160</v>
      </c>
      <c r="D5" s="28">
        <v>15413</v>
      </c>
      <c r="E5" s="28">
        <v>2339</v>
      </c>
    </row>
    <row r="6" spans="1:5" s="8" customFormat="1" ht="24.75" customHeight="1">
      <c r="A6" s="29" t="s">
        <v>12</v>
      </c>
      <c r="B6" s="27">
        <v>592</v>
      </c>
      <c r="C6" s="27">
        <v>6261</v>
      </c>
      <c r="D6" s="27">
        <v>19382</v>
      </c>
      <c r="E6" s="27">
        <v>3356</v>
      </c>
    </row>
    <row r="7" spans="1:5" s="8" customFormat="1" ht="24.75" customHeight="1">
      <c r="A7" s="29" t="s">
        <v>13</v>
      </c>
      <c r="B7" s="27">
        <v>679</v>
      </c>
      <c r="C7" s="27">
        <v>7106</v>
      </c>
      <c r="D7" s="27">
        <v>17990</v>
      </c>
      <c r="E7" s="27">
        <v>3054</v>
      </c>
    </row>
    <row r="8" spans="1:5" s="8" customFormat="1" ht="24.75" customHeight="1">
      <c r="A8" s="29" t="s">
        <v>19</v>
      </c>
      <c r="B8" s="30">
        <v>595</v>
      </c>
      <c r="C8" s="30">
        <v>6303</v>
      </c>
      <c r="D8" s="30">
        <v>32937</v>
      </c>
      <c r="E8" s="30">
        <v>4137</v>
      </c>
    </row>
    <row r="9" spans="1:5" s="8" customFormat="1" ht="24.75" customHeight="1">
      <c r="A9" s="29" t="s">
        <v>24</v>
      </c>
      <c r="B9" s="30">
        <v>938</v>
      </c>
      <c r="C9" s="30">
        <v>8556</v>
      </c>
      <c r="D9" s="30">
        <v>44289</v>
      </c>
      <c r="E9" s="30">
        <v>5775</v>
      </c>
    </row>
    <row r="10" spans="1:5" s="8" customFormat="1" ht="24.75" customHeight="1">
      <c r="A10" s="48" t="s">
        <v>52</v>
      </c>
      <c r="B10" s="30">
        <v>241</v>
      </c>
      <c r="C10" s="30">
        <v>2140</v>
      </c>
      <c r="D10" s="30">
        <v>8742</v>
      </c>
      <c r="E10" s="30">
        <v>1402</v>
      </c>
    </row>
    <row r="11" spans="1:5" s="8" customFormat="1" ht="24.75" customHeight="1">
      <c r="A11" s="48" t="s">
        <v>51</v>
      </c>
      <c r="B11" s="30">
        <v>314</v>
      </c>
      <c r="C11" s="30">
        <v>3382</v>
      </c>
      <c r="D11" s="34">
        <v>23054</v>
      </c>
      <c r="E11" s="34">
        <v>1166</v>
      </c>
    </row>
    <row r="12" spans="1:5" s="3" customFormat="1" ht="24.75" customHeight="1">
      <c r="A12" s="31" t="s">
        <v>14</v>
      </c>
      <c r="B12" s="32">
        <f>(B11-B10)/B10</f>
        <v>0.3029045643153527</v>
      </c>
      <c r="C12" s="32">
        <f>(C11-C10)/C10</f>
        <v>0.5803738317757009</v>
      </c>
      <c r="D12" s="32">
        <f>(D11-D10)/D10</f>
        <v>1.6371539693433996</v>
      </c>
      <c r="E12" s="32">
        <f>(E11-E10)/E10</f>
        <v>-0.16833095577746077</v>
      </c>
    </row>
    <row r="13" spans="1:5" s="3" customFormat="1" ht="34.5" customHeight="1">
      <c r="A13" s="4"/>
      <c r="B13" s="97" t="s">
        <v>21</v>
      </c>
      <c r="C13" s="97"/>
      <c r="D13" s="97"/>
      <c r="E13" s="97"/>
    </row>
    <row r="15" ht="16.5">
      <c r="D15" s="11"/>
    </row>
    <row r="16" ht="16.5">
      <c r="D16" s="11"/>
    </row>
    <row r="17" ht="16.5">
      <c r="D17" s="11"/>
    </row>
    <row r="26" ht="16.5">
      <c r="C26" s="7"/>
    </row>
    <row r="27" ht="16.5">
      <c r="C27" s="10"/>
    </row>
    <row r="28" ht="16.5">
      <c r="C28" s="10"/>
    </row>
    <row r="29" spans="3:4" ht="16.5">
      <c r="C29" s="10"/>
      <c r="D29" s="10"/>
    </row>
  </sheetData>
  <mergeCells count="4">
    <mergeCell ref="B3:C3"/>
    <mergeCell ref="A1:E1"/>
    <mergeCell ref="A3:A4"/>
    <mergeCell ref="B13:E1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9" sqref="C9"/>
    </sheetView>
  </sheetViews>
  <sheetFormatPr defaultColWidth="9.00390625" defaultRowHeight="16.5"/>
  <cols>
    <col min="1" max="1" width="18.50390625" style="70" customWidth="1"/>
    <col min="2" max="6" width="11.00390625" style="70" customWidth="1"/>
    <col min="7" max="16384" width="8.875" style="70" customWidth="1"/>
  </cols>
  <sheetData>
    <row r="1" spans="1:6" s="50" customFormat="1" ht="39.75" customHeight="1">
      <c r="A1" s="98" t="s">
        <v>43</v>
      </c>
      <c r="B1" s="98"/>
      <c r="C1" s="98"/>
      <c r="D1" s="98"/>
      <c r="E1" s="98"/>
      <c r="F1" s="98"/>
    </row>
    <row r="2" spans="1:6" s="50" customFormat="1" ht="19.5" customHeight="1">
      <c r="A2" s="51"/>
      <c r="B2" s="51"/>
      <c r="C2" s="51"/>
      <c r="D2" s="51"/>
      <c r="E2" s="51"/>
      <c r="F2" s="52" t="s">
        <v>44</v>
      </c>
    </row>
    <row r="3" spans="1:6" s="56" customFormat="1" ht="52.5" customHeight="1">
      <c r="A3" s="53" t="s">
        <v>45</v>
      </c>
      <c r="B3" s="54" t="s">
        <v>0</v>
      </c>
      <c r="C3" s="55" t="s">
        <v>15</v>
      </c>
      <c r="D3" s="55" t="s">
        <v>16</v>
      </c>
      <c r="E3" s="55" t="s">
        <v>17</v>
      </c>
      <c r="F3" s="55" t="s">
        <v>18</v>
      </c>
    </row>
    <row r="4" spans="1:6" s="56" customFormat="1" ht="24.75" customHeight="1">
      <c r="A4" s="57" t="s">
        <v>46</v>
      </c>
      <c r="B4" s="58">
        <f>SUM(SUM(C4:F4))</f>
        <v>3488</v>
      </c>
      <c r="C4" s="58">
        <v>3242</v>
      </c>
      <c r="D4" s="59">
        <v>236</v>
      </c>
      <c r="E4" s="59">
        <v>7</v>
      </c>
      <c r="F4" s="59">
        <v>3</v>
      </c>
    </row>
    <row r="5" spans="1:6" s="56" customFormat="1" ht="24.75" customHeight="1">
      <c r="A5" s="60" t="s">
        <v>47</v>
      </c>
      <c r="B5" s="61">
        <f>SUM(C5:F5)</f>
        <v>4104</v>
      </c>
      <c r="C5" s="61">
        <v>3829</v>
      </c>
      <c r="D5" s="62">
        <v>265</v>
      </c>
      <c r="E5" s="62">
        <v>10</v>
      </c>
      <c r="F5" s="62">
        <v>0</v>
      </c>
    </row>
    <row r="6" spans="1:6" s="56" customFormat="1" ht="24.75" customHeight="1">
      <c r="A6" s="60" t="s">
        <v>48</v>
      </c>
      <c r="B6" s="62">
        <f>SUM(C6:F6)</f>
        <v>4373</v>
      </c>
      <c r="C6" s="62">
        <v>4071</v>
      </c>
      <c r="D6" s="62">
        <v>291</v>
      </c>
      <c r="E6" s="62">
        <v>9</v>
      </c>
      <c r="F6" s="62">
        <v>2</v>
      </c>
    </row>
    <row r="7" spans="1:6" s="56" customFormat="1" ht="24.75" customHeight="1">
      <c r="A7" s="60" t="s">
        <v>49</v>
      </c>
      <c r="B7" s="61">
        <f>SUM(C7:F7)</f>
        <v>3604</v>
      </c>
      <c r="C7" s="61">
        <v>3347</v>
      </c>
      <c r="D7" s="61">
        <v>254</v>
      </c>
      <c r="E7" s="61">
        <v>2</v>
      </c>
      <c r="F7" s="61">
        <v>1</v>
      </c>
    </row>
    <row r="8" spans="1:6" s="56" customFormat="1" ht="24.75" customHeight="1">
      <c r="A8" s="60" t="s">
        <v>50</v>
      </c>
      <c r="B8" s="61">
        <v>4113</v>
      </c>
      <c r="C8" s="61">
        <v>3922</v>
      </c>
      <c r="D8" s="61">
        <v>187</v>
      </c>
      <c r="E8" s="61">
        <v>2</v>
      </c>
      <c r="F8" s="61">
        <v>2</v>
      </c>
    </row>
    <row r="9" spans="1:6" s="56" customFormat="1" ht="24.75" customHeight="1">
      <c r="A9" s="63" t="s">
        <v>53</v>
      </c>
      <c r="B9" s="64">
        <f>SUM(C9:F9)</f>
        <v>1332</v>
      </c>
      <c r="C9" s="61">
        <f>584+412+275</f>
        <v>1271</v>
      </c>
      <c r="D9" s="61">
        <f>27+19+12</f>
        <v>58</v>
      </c>
      <c r="E9" s="61">
        <f>2</f>
        <v>2</v>
      </c>
      <c r="F9" s="61">
        <v>1</v>
      </c>
    </row>
    <row r="10" spans="1:6" s="56" customFormat="1" ht="24.75" customHeight="1">
      <c r="A10" s="65" t="s">
        <v>54</v>
      </c>
      <c r="B10" s="66">
        <f>SUM(C10:F10)</f>
        <v>1231</v>
      </c>
      <c r="C10" s="67">
        <v>1144</v>
      </c>
      <c r="D10" s="67">
        <v>85</v>
      </c>
      <c r="E10" s="67">
        <v>1</v>
      </c>
      <c r="F10" s="67">
        <v>1</v>
      </c>
    </row>
    <row r="11" spans="1:6" s="56" customFormat="1" ht="24.75" customHeight="1">
      <c r="A11" s="68" t="s">
        <v>4</v>
      </c>
      <c r="B11" s="69">
        <f>(B10-B9)/B9</f>
        <v>-0.07582582582582582</v>
      </c>
      <c r="C11" s="69">
        <f>(C10-C9)/C9</f>
        <v>-0.0999213217938631</v>
      </c>
      <c r="D11" s="69">
        <f>(D10-D9)/D9</f>
        <v>0.46551724137931033</v>
      </c>
      <c r="E11" s="69">
        <f>(E10-E9)/E9</f>
        <v>-0.5</v>
      </c>
      <c r="F11" s="69">
        <f>(F10-F9)/F9</f>
        <v>0</v>
      </c>
    </row>
    <row r="12" spans="1:6" s="73" customFormat="1" ht="24.75" customHeight="1">
      <c r="A12" s="71" t="str">
        <f>A10</f>
        <v>98年1-4月</v>
      </c>
      <c r="B12" s="72"/>
      <c r="C12" s="72"/>
      <c r="D12" s="72"/>
      <c r="E12" s="72"/>
      <c r="F12" s="72"/>
    </row>
    <row r="13" s="73" customFormat="1" ht="28.5" customHeight="1"/>
    <row r="14" s="73" customFormat="1" ht="16.5"/>
    <row r="15" s="73" customFormat="1" ht="16.5"/>
    <row r="16" s="73" customFormat="1" ht="16.5"/>
    <row r="17" s="73" customFormat="1" ht="16.5"/>
    <row r="18" s="73" customFormat="1" ht="16.5"/>
    <row r="19" s="73" customFormat="1" ht="16.5"/>
    <row r="20" s="73" customFormat="1" ht="16.5"/>
    <row r="21" s="73" customFormat="1" ht="16.5"/>
    <row r="22" s="73" customFormat="1" ht="16.5"/>
    <row r="23" s="73" customFormat="1" ht="16.5"/>
    <row r="24" s="73" customFormat="1" ht="16.5"/>
    <row r="25" s="73" customFormat="1" ht="16.5"/>
    <row r="26" s="73" customFormat="1" ht="16.5"/>
    <row r="27" s="73" customFormat="1" ht="16.5"/>
    <row r="28" s="73" customFormat="1" ht="16.5"/>
    <row r="29" s="73" customFormat="1" ht="16.5"/>
    <row r="30" s="73" customFormat="1" ht="16.5"/>
    <row r="31" s="73" customFormat="1" ht="16.5"/>
    <row r="32" s="73" customFormat="1" ht="16.5"/>
    <row r="33" s="73" customFormat="1" ht="16.5"/>
    <row r="34" s="73" customFormat="1" ht="16.5"/>
    <row r="35" s="73" customFormat="1" ht="16.5"/>
    <row r="36" s="73" customFormat="1" ht="16.5"/>
    <row r="37" s="73" customFormat="1" ht="16.5"/>
    <row r="38" s="73" customFormat="1" ht="16.5"/>
    <row r="39" s="73" customFormat="1" ht="16.5"/>
    <row r="40" s="73" customFormat="1" ht="16.5"/>
    <row r="41" s="73" customFormat="1" ht="16.5"/>
    <row r="42" s="73" customFormat="1" ht="16.5"/>
    <row r="43" s="73" customFormat="1" ht="16.5"/>
    <row r="44" s="73" customFormat="1" ht="16.5"/>
    <row r="45" s="73" customFormat="1" ht="16.5"/>
    <row r="46" s="73" customFormat="1" ht="16.5"/>
    <row r="47" s="73" customFormat="1" ht="16.5"/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0" sqref="C20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2009-05-05T01:55:02Z</cp:lastPrinted>
  <dcterms:created xsi:type="dcterms:W3CDTF">2006-08-09T08:33:36Z</dcterms:created>
  <dcterms:modified xsi:type="dcterms:W3CDTF">2009-05-05T07:43:37Z</dcterms:modified>
  <cp:category/>
  <cp:version/>
  <cp:contentType/>
  <cp:contentStatus/>
</cp:coreProperties>
</file>